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Grand Prix lentele" sheetId="1" r:id="rId1"/>
    <sheet name="Grand Prix 2015" sheetId="2" r:id="rId2"/>
    <sheet name="Lampedžiai 2015" sheetId="3" r:id="rId3"/>
    <sheet name="Plateliai 2015" sheetId="4" r:id="rId4"/>
    <sheet name="Sudeikiai 2015" sheetId="5" r:id="rId5"/>
  </sheets>
  <definedNames/>
  <calcPr fullCalcOnLoad="1"/>
</workbook>
</file>

<file path=xl/sharedStrings.xml><?xml version="1.0" encoding="utf-8"?>
<sst xmlns="http://schemas.openxmlformats.org/spreadsheetml/2006/main" count="1051" uniqueCount="137">
  <si>
    <t>Dalyvio numeris</t>
  </si>
  <si>
    <t>Vardas, pavardė</t>
  </si>
  <si>
    <t>Gimimo metai</t>
  </si>
  <si>
    <t>Kristina Toločkaitė</t>
  </si>
  <si>
    <t>Joana Ulytė</t>
  </si>
  <si>
    <t>100 m</t>
  </si>
  <si>
    <t>1500 m</t>
  </si>
  <si>
    <t>Taškai</t>
  </si>
  <si>
    <t>Grantas Dapkus</t>
  </si>
  <si>
    <t>Paulius Dapkus</t>
  </si>
  <si>
    <t>Goda Overlingaitė</t>
  </si>
  <si>
    <t>Birutė Statkevičienė</t>
  </si>
  <si>
    <t>Jonas Zakarauskas</t>
  </si>
  <si>
    <t>Viso taškų:</t>
  </si>
  <si>
    <t>Tomas Mikalauskas</t>
  </si>
  <si>
    <t>Viktorija Šulgaitė</t>
  </si>
  <si>
    <t>Deimantė Ivanauskaitė</t>
  </si>
  <si>
    <t>Laikas     2000 m</t>
  </si>
  <si>
    <t>Vieta amžiaus grupėje</t>
  </si>
  <si>
    <t>6M</t>
  </si>
  <si>
    <t>2M</t>
  </si>
  <si>
    <t>2V</t>
  </si>
  <si>
    <t>8V</t>
  </si>
  <si>
    <t>3V</t>
  </si>
  <si>
    <t>5V</t>
  </si>
  <si>
    <t>10M</t>
  </si>
  <si>
    <t>3M</t>
  </si>
  <si>
    <t>1V</t>
  </si>
  <si>
    <t>1M</t>
  </si>
  <si>
    <t>Aušra Grabauskienė</t>
  </si>
  <si>
    <t>7M</t>
  </si>
  <si>
    <t>9V</t>
  </si>
  <si>
    <t>Martynas Lauruška</t>
  </si>
  <si>
    <t>Loreta Kabašinskienė</t>
  </si>
  <si>
    <t>8M</t>
  </si>
  <si>
    <t>Artūras Tuomas</t>
  </si>
  <si>
    <t>7V</t>
  </si>
  <si>
    <t>Jonas Šumskas</t>
  </si>
  <si>
    <t>Taškai viso:</t>
  </si>
  <si>
    <t>Taškai  -Lampėdžiai</t>
  </si>
  <si>
    <t>Taškai - Plateliai</t>
  </si>
  <si>
    <t>Taškai - Sudeikiai</t>
  </si>
  <si>
    <t>Amžiaus gr.</t>
  </si>
  <si>
    <t>Žygimantas Bimba</t>
  </si>
  <si>
    <t>Laikas     2500 m arba 5000 m</t>
  </si>
  <si>
    <t>001</t>
  </si>
  <si>
    <t>Komanda "Megalodonai":</t>
  </si>
  <si>
    <t>Vaidotas Gumbis</t>
  </si>
  <si>
    <t>Ričardas Mickevičius</t>
  </si>
  <si>
    <t>Komanda "Jungtinės pajėgos":</t>
  </si>
  <si>
    <t>Pavel Protaščiuk</t>
  </si>
  <si>
    <t>Aida Vilimienė</t>
  </si>
  <si>
    <t>Tomas MIkalauskas</t>
  </si>
  <si>
    <t>Komanda "Open-24":</t>
  </si>
  <si>
    <t>Martynas Tinfavičius</t>
  </si>
  <si>
    <t>Sara Aškinytė</t>
  </si>
  <si>
    <t>Oleg Shevchenko</t>
  </si>
  <si>
    <t>Komanda "Žygiai.lt":</t>
  </si>
  <si>
    <t>Artūras Ševeliovas</t>
  </si>
  <si>
    <t>Sandra Valančauskaitė</t>
  </si>
  <si>
    <t>Mindaugas Jasaitis</t>
  </si>
  <si>
    <t>Regimantas Mačys</t>
  </si>
  <si>
    <t>Ramunė Ivanauskaitė</t>
  </si>
  <si>
    <t>Komanda "Ruoniai TM":</t>
  </si>
  <si>
    <t>Vytautas Saunoris</t>
  </si>
  <si>
    <t>Ieva Šagauskaitė</t>
  </si>
  <si>
    <t>Kęstutis Steponavičius</t>
  </si>
  <si>
    <t>Vytenis Slėnys</t>
  </si>
  <si>
    <t>Komanda "Dream Team":</t>
  </si>
  <si>
    <t>Raimondas Gincas</t>
  </si>
  <si>
    <t>Vladimir Volodko</t>
  </si>
  <si>
    <t>Komanda "BEST'DJ":</t>
  </si>
  <si>
    <t>Ewa Szała</t>
  </si>
  <si>
    <t>Jolanta Dulevičienė</t>
  </si>
  <si>
    <t>Stefan Skrzypek</t>
  </si>
  <si>
    <t>Komanda "Sveiki!":</t>
  </si>
  <si>
    <t>Jonas Mickeliūnas</t>
  </si>
  <si>
    <t>Gedvydas Masiulis</t>
  </si>
  <si>
    <t>Komanda "Šiaulių Veteranai":</t>
  </si>
  <si>
    <t>Eduardas Babelis</t>
  </si>
  <si>
    <t>Martynas Kasperavičius</t>
  </si>
  <si>
    <t>Robertas Ulvydas</t>
  </si>
  <si>
    <t>Komanda "Laisvas stilius":</t>
  </si>
  <si>
    <t>Rimas Kareiva</t>
  </si>
  <si>
    <t>Greta Segenytė</t>
  </si>
  <si>
    <t>Justas Bagdonavičius</t>
  </si>
  <si>
    <t>Diana Magelinskaitė</t>
  </si>
  <si>
    <t>Erikas Aukštikalnis</t>
  </si>
  <si>
    <t>Linas Samaška</t>
  </si>
  <si>
    <t>Komanda "Robinzonada Adventure Team":</t>
  </si>
  <si>
    <t>Giedrė Ambrazevičiūtė</t>
  </si>
  <si>
    <t>Komanda "Robinzonada Adventure Team 1":</t>
  </si>
  <si>
    <t>Olegas Ivanovas</t>
  </si>
  <si>
    <t>Soneta Ivanovė</t>
  </si>
  <si>
    <t>Kipras Išora</t>
  </si>
  <si>
    <t>Arūnas Maciulevičius</t>
  </si>
  <si>
    <t>Komanda "Nova":</t>
  </si>
  <si>
    <t>Tadas Jurgaitis</t>
  </si>
  <si>
    <t>Miglė Banytė</t>
  </si>
  <si>
    <t>Laurynas Mituzas</t>
  </si>
  <si>
    <t>Mantas Jonikas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</si>
  <si>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</si>
  <si>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</si>
  <si>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</si>
  <si>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</si>
  <si>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</si>
  <si>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</si>
  <si>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</si>
  <si>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</si>
  <si>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</si>
  <si>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</si>
  <si>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</si>
  <si>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</si>
  <si>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</si>
  <si>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18.</t>
  </si>
  <si>
    <t>Pavadinimas</t>
  </si>
  <si>
    <t>25 ar 50</t>
  </si>
  <si>
    <t>GRAND PRIX 2015</t>
  </si>
  <si>
    <t>Komanda "Robinzonada 1":</t>
  </si>
  <si>
    <t>Komanda "Robinzonada Adventure Team 2":</t>
  </si>
  <si>
    <t>Komanda "Robinzonada Adventure Team 3":</t>
  </si>
  <si>
    <t>Olga Špitaliova</t>
  </si>
  <si>
    <t>901</t>
  </si>
  <si>
    <t>701</t>
  </si>
  <si>
    <t>951</t>
  </si>
  <si>
    <t>053</t>
  </si>
  <si>
    <t>203</t>
  </si>
  <si>
    <t>261</t>
  </si>
  <si>
    <t>159</t>
  </si>
  <si>
    <t>6V</t>
  </si>
  <si>
    <t>9M</t>
  </si>
  <si>
    <t>10V</t>
  </si>
  <si>
    <t>4V</t>
  </si>
  <si>
    <t>4M</t>
  </si>
  <si>
    <t>Eil.Nr</t>
  </si>
  <si>
    <t>Laikas     1800 m arba 3500  m</t>
  </si>
  <si>
    <t>DISKVALIFIKUOTA - 3 PLAUKIA 2,5 KM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</si>
</sst>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:ss.00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42" fillId="0" borderId="0" xfId="0" applyFont="1" applyAlignment="1">
      <alignment/>
    </xf>
    <xf numFmtId="164" fontId="42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42" fillId="0" borderId="13" xfId="0" applyFont="1" applyBorder="1" applyAlignment="1">
      <alignment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/>
    </xf>
    <xf numFmtId="164" fontId="42" fillId="0" borderId="14" xfId="0" applyNumberFormat="1" applyFont="1" applyBorder="1" applyAlignment="1">
      <alignment/>
    </xf>
    <xf numFmtId="164" fontId="43" fillId="0" borderId="15" xfId="0" applyNumberFormat="1" applyFont="1" applyBorder="1" applyAlignment="1">
      <alignment horizontal="center"/>
    </xf>
    <xf numFmtId="164" fontId="43" fillId="0" borderId="16" xfId="0" applyNumberFormat="1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42" fillId="0" borderId="18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19" xfId="0" applyFont="1" applyBorder="1" applyAlignment="1">
      <alignment/>
    </xf>
    <xf numFmtId="164" fontId="42" fillId="0" borderId="19" xfId="0" applyNumberFormat="1" applyFont="1" applyBorder="1" applyAlignment="1">
      <alignment/>
    </xf>
    <xf numFmtId="0" fontId="42" fillId="0" borderId="20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44" fillId="0" borderId="23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42" fillId="0" borderId="25" xfId="0" applyFont="1" applyBorder="1" applyAlignment="1">
      <alignment/>
    </xf>
    <xf numFmtId="0" fontId="5" fillId="0" borderId="25" xfId="0" applyFont="1" applyBorder="1" applyAlignment="1">
      <alignment horizontal="center" wrapText="1"/>
    </xf>
    <xf numFmtId="164" fontId="42" fillId="0" borderId="26" xfId="0" applyNumberFormat="1" applyFont="1" applyBorder="1" applyAlignment="1">
      <alignment/>
    </xf>
    <xf numFmtId="0" fontId="42" fillId="0" borderId="27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 wrapText="1"/>
    </xf>
    <xf numFmtId="1" fontId="42" fillId="0" borderId="19" xfId="0" applyNumberFormat="1" applyFont="1" applyBorder="1" applyAlignment="1">
      <alignment horizontal="center"/>
    </xf>
    <xf numFmtId="1" fontId="42" fillId="0" borderId="13" xfId="0" applyNumberFormat="1" applyFont="1" applyBorder="1" applyAlignment="1">
      <alignment horizontal="center"/>
    </xf>
    <xf numFmtId="0" fontId="42" fillId="0" borderId="19" xfId="0" applyNumberFormat="1" applyFont="1" applyBorder="1" applyAlignment="1">
      <alignment horizontal="center"/>
    </xf>
    <xf numFmtId="0" fontId="42" fillId="0" borderId="13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42" fillId="0" borderId="31" xfId="0" applyFont="1" applyBorder="1" applyAlignment="1">
      <alignment horizontal="center"/>
    </xf>
    <xf numFmtId="0" fontId="42" fillId="0" borderId="31" xfId="0" applyFont="1" applyBorder="1" applyAlignment="1">
      <alignment/>
    </xf>
    <xf numFmtId="0" fontId="5" fillId="0" borderId="31" xfId="0" applyFont="1" applyBorder="1" applyAlignment="1">
      <alignment horizontal="center" wrapText="1"/>
    </xf>
    <xf numFmtId="0" fontId="5" fillId="0" borderId="31" xfId="0" applyFont="1" applyBorder="1" applyAlignment="1">
      <alignment horizontal="center"/>
    </xf>
    <xf numFmtId="0" fontId="5" fillId="0" borderId="31" xfId="0" applyFont="1" applyFill="1" applyBorder="1" applyAlignment="1">
      <alignment horizontal="center" wrapText="1"/>
    </xf>
    <xf numFmtId="0" fontId="43" fillId="0" borderId="0" xfId="0" applyFont="1" applyBorder="1" applyAlignment="1">
      <alignment horizontal="right"/>
    </xf>
    <xf numFmtId="0" fontId="44" fillId="0" borderId="0" xfId="0" applyFont="1" applyBorder="1" applyAlignment="1">
      <alignment horizontal="center"/>
    </xf>
    <xf numFmtId="0" fontId="42" fillId="0" borderId="13" xfId="0" applyFont="1" applyFill="1" applyBorder="1" applyAlignment="1">
      <alignment/>
    </xf>
    <xf numFmtId="164" fontId="5" fillId="0" borderId="19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5" fillId="0" borderId="25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42" fillId="0" borderId="31" xfId="0" applyNumberFormat="1" applyFont="1" applyBorder="1" applyAlignment="1">
      <alignment horizontal="center"/>
    </xf>
    <xf numFmtId="0" fontId="42" fillId="0" borderId="14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" fontId="42" fillId="0" borderId="3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21" xfId="0" applyFont="1" applyBorder="1" applyAlignment="1">
      <alignment horizontal="center"/>
    </xf>
    <xf numFmtId="0" fontId="45" fillId="0" borderId="13" xfId="0" applyFont="1" applyBorder="1" applyAlignment="1">
      <alignment/>
    </xf>
    <xf numFmtId="0" fontId="45" fillId="0" borderId="24" xfId="0" applyFont="1" applyBorder="1" applyAlignment="1">
      <alignment horizontal="center"/>
    </xf>
    <xf numFmtId="0" fontId="45" fillId="0" borderId="25" xfId="0" applyFont="1" applyBorder="1" applyAlignment="1">
      <alignment/>
    </xf>
    <xf numFmtId="1" fontId="42" fillId="0" borderId="32" xfId="0" applyNumberFormat="1" applyFont="1" applyBorder="1" applyAlignment="1">
      <alignment horizontal="center"/>
    </xf>
    <xf numFmtId="1" fontId="42" fillId="0" borderId="14" xfId="0" applyNumberFormat="1" applyFont="1" applyBorder="1" applyAlignment="1">
      <alignment horizontal="center"/>
    </xf>
    <xf numFmtId="0" fontId="42" fillId="0" borderId="32" xfId="0" applyNumberFormat="1" applyFont="1" applyBorder="1" applyAlignment="1">
      <alignment horizontal="center"/>
    </xf>
    <xf numFmtId="164" fontId="44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164" fontId="2" fillId="0" borderId="35" xfId="0" applyNumberFormat="1" applyFont="1" applyBorder="1" applyAlignment="1">
      <alignment horizontal="center" vertical="center" wrapText="1"/>
    </xf>
    <xf numFmtId="164" fontId="43" fillId="0" borderId="36" xfId="0" applyNumberFormat="1" applyFont="1" applyBorder="1" applyAlignment="1">
      <alignment horizontal="center"/>
    </xf>
    <xf numFmtId="164" fontId="43" fillId="0" borderId="37" xfId="0" applyNumberFormat="1" applyFont="1" applyBorder="1" applyAlignment="1">
      <alignment horizontal="center"/>
    </xf>
    <xf numFmtId="0" fontId="42" fillId="0" borderId="25" xfId="0" applyFont="1" applyFill="1" applyBorder="1" applyAlignment="1">
      <alignment/>
    </xf>
    <xf numFmtId="0" fontId="42" fillId="0" borderId="19" xfId="0" applyFont="1" applyFill="1" applyBorder="1" applyAlignment="1">
      <alignment/>
    </xf>
    <xf numFmtId="0" fontId="42" fillId="0" borderId="18" xfId="0" applyFont="1" applyFill="1" applyBorder="1" applyAlignment="1">
      <alignment horizontal="center"/>
    </xf>
    <xf numFmtId="0" fontId="42" fillId="0" borderId="19" xfId="0" applyFont="1" applyFill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2" fillId="0" borderId="24" xfId="0" applyFont="1" applyFill="1" applyBorder="1" applyAlignment="1">
      <alignment horizontal="center"/>
    </xf>
    <xf numFmtId="0" fontId="42" fillId="0" borderId="25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42" fillId="0" borderId="20" xfId="0" applyFont="1" applyFill="1" applyBorder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42" fillId="0" borderId="27" xfId="0" applyFont="1" applyFill="1" applyBorder="1" applyAlignment="1">
      <alignment horizontal="center"/>
    </xf>
    <xf numFmtId="0" fontId="44" fillId="0" borderId="23" xfId="0" applyFont="1" applyFill="1" applyBorder="1" applyAlignment="1">
      <alignment horizontal="center"/>
    </xf>
    <xf numFmtId="0" fontId="43" fillId="0" borderId="38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7" fillId="0" borderId="27" xfId="0" applyFont="1" applyFill="1" applyBorder="1" applyAlignment="1">
      <alignment horizontal="center"/>
    </xf>
    <xf numFmtId="0" fontId="47" fillId="0" borderId="20" xfId="0" applyFont="1" applyFill="1" applyBorder="1" applyAlignment="1">
      <alignment horizontal="center"/>
    </xf>
    <xf numFmtId="0" fontId="44" fillId="0" borderId="0" xfId="0" applyFont="1" applyFill="1" applyAlignment="1">
      <alignment/>
    </xf>
    <xf numFmtId="164" fontId="2" fillId="0" borderId="39" xfId="0" applyNumberFormat="1" applyFont="1" applyFill="1" applyBorder="1" applyAlignment="1">
      <alignment horizontal="center" vertical="center" wrapText="1"/>
    </xf>
    <xf numFmtId="0" fontId="44" fillId="0" borderId="40" xfId="0" applyFont="1" applyFill="1" applyBorder="1" applyAlignment="1">
      <alignment horizontal="center"/>
    </xf>
    <xf numFmtId="0" fontId="42" fillId="0" borderId="41" xfId="0" applyFont="1" applyFill="1" applyBorder="1" applyAlignment="1">
      <alignment horizontal="center"/>
    </xf>
    <xf numFmtId="1" fontId="42" fillId="0" borderId="20" xfId="0" applyNumberFormat="1" applyFont="1" applyFill="1" applyBorder="1" applyAlignment="1">
      <alignment horizontal="center"/>
    </xf>
    <xf numFmtId="1" fontId="42" fillId="0" borderId="22" xfId="0" applyNumberFormat="1" applyFont="1" applyFill="1" applyBorder="1" applyAlignment="1">
      <alignment horizontal="center"/>
    </xf>
    <xf numFmtId="1" fontId="42" fillId="0" borderId="27" xfId="0" applyNumberFormat="1" applyFont="1" applyFill="1" applyBorder="1" applyAlignment="1">
      <alignment horizontal="center"/>
    </xf>
    <xf numFmtId="0" fontId="42" fillId="0" borderId="20" xfId="0" applyNumberFormat="1" applyFont="1" applyFill="1" applyBorder="1" applyAlignment="1">
      <alignment horizontal="center"/>
    </xf>
    <xf numFmtId="0" fontId="42" fillId="0" borderId="22" xfId="0" applyNumberFormat="1" applyFont="1" applyFill="1" applyBorder="1" applyAlignment="1">
      <alignment horizontal="center"/>
    </xf>
    <xf numFmtId="0" fontId="42" fillId="0" borderId="27" xfId="0" applyNumberFormat="1" applyFont="1" applyFill="1" applyBorder="1" applyAlignment="1">
      <alignment horizontal="center"/>
    </xf>
    <xf numFmtId="0" fontId="42" fillId="33" borderId="19" xfId="0" applyFont="1" applyFill="1" applyBorder="1" applyAlignment="1">
      <alignment/>
    </xf>
    <xf numFmtId="0" fontId="45" fillId="34" borderId="0" xfId="0" applyFont="1" applyFill="1" applyAlignment="1">
      <alignment horizontal="center"/>
    </xf>
    <xf numFmtId="0" fontId="45" fillId="34" borderId="22" xfId="0" applyFont="1" applyFill="1" applyBorder="1" applyAlignment="1">
      <alignment horizontal="center"/>
    </xf>
    <xf numFmtId="0" fontId="45" fillId="34" borderId="27" xfId="0" applyFont="1" applyFill="1" applyBorder="1" applyAlignment="1">
      <alignment horizontal="center"/>
    </xf>
    <xf numFmtId="4" fontId="42" fillId="0" borderId="0" xfId="0" applyNumberFormat="1" applyFont="1" applyBorder="1" applyAlignment="1">
      <alignment vertical="center" wrapText="1"/>
    </xf>
    <xf numFmtId="0" fontId="5" fillId="0" borderId="20" xfId="0" applyFont="1" applyBorder="1" applyAlignment="1">
      <alignment horizontal="center"/>
    </xf>
    <xf numFmtId="164" fontId="5" fillId="0" borderId="14" xfId="0" applyNumberFormat="1" applyFont="1" applyBorder="1" applyAlignment="1">
      <alignment/>
    </xf>
    <xf numFmtId="164" fontId="5" fillId="0" borderId="26" xfId="0" applyNumberFormat="1" applyFont="1" applyBorder="1" applyAlignment="1">
      <alignment/>
    </xf>
    <xf numFmtId="0" fontId="47" fillId="0" borderId="22" xfId="0" applyFont="1" applyBorder="1" applyAlignment="1">
      <alignment horizontal="center"/>
    </xf>
    <xf numFmtId="0" fontId="47" fillId="0" borderId="19" xfId="0" applyFont="1" applyBorder="1" applyAlignment="1">
      <alignment/>
    </xf>
    <xf numFmtId="0" fontId="47" fillId="0" borderId="13" xfId="0" applyFont="1" applyBorder="1" applyAlignment="1">
      <alignment/>
    </xf>
    <xf numFmtId="0" fontId="45" fillId="7" borderId="18" xfId="0" applyFont="1" applyFill="1" applyBorder="1" applyAlignment="1">
      <alignment horizontal="center"/>
    </xf>
    <xf numFmtId="0" fontId="45" fillId="7" borderId="19" xfId="0" applyFont="1" applyFill="1" applyBorder="1" applyAlignment="1">
      <alignment/>
    </xf>
    <xf numFmtId="0" fontId="45" fillId="7" borderId="13" xfId="0" applyFont="1" applyFill="1" applyBorder="1" applyAlignment="1">
      <alignment/>
    </xf>
    <xf numFmtId="0" fontId="45" fillId="7" borderId="21" xfId="0" applyFont="1" applyFill="1" applyBorder="1" applyAlignment="1">
      <alignment horizontal="center"/>
    </xf>
    <xf numFmtId="0" fontId="45" fillId="0" borderId="21" xfId="0" applyFont="1" applyFill="1" applyBorder="1" applyAlignment="1">
      <alignment horizontal="center"/>
    </xf>
    <xf numFmtId="0" fontId="45" fillId="0" borderId="13" xfId="0" applyFont="1" applyFill="1" applyBorder="1" applyAlignment="1">
      <alignment/>
    </xf>
    <xf numFmtId="0" fontId="45" fillId="0" borderId="0" xfId="0" applyFont="1" applyFill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 horizontal="center"/>
    </xf>
    <xf numFmtId="0" fontId="46" fillId="34" borderId="39" xfId="0" applyFont="1" applyFill="1" applyBorder="1" applyAlignment="1">
      <alignment horizontal="center"/>
    </xf>
    <xf numFmtId="0" fontId="45" fillId="7" borderId="22" xfId="0" applyFont="1" applyFill="1" applyBorder="1" applyAlignment="1">
      <alignment horizontal="center"/>
    </xf>
    <xf numFmtId="0" fontId="45" fillId="0" borderId="22" xfId="0" applyFont="1" applyFill="1" applyBorder="1" applyAlignment="1">
      <alignment horizontal="center"/>
    </xf>
    <xf numFmtId="164" fontId="44" fillId="0" borderId="0" xfId="0" applyNumberFormat="1" applyFont="1" applyFill="1" applyAlignment="1">
      <alignment horizontal="center"/>
    </xf>
    <xf numFmtId="164" fontId="42" fillId="0" borderId="0" xfId="0" applyNumberFormat="1" applyFont="1" applyFill="1" applyAlignment="1">
      <alignment/>
    </xf>
    <xf numFmtId="164" fontId="43" fillId="0" borderId="15" xfId="0" applyNumberFormat="1" applyFont="1" applyFill="1" applyBorder="1" applyAlignment="1">
      <alignment horizontal="center"/>
    </xf>
    <xf numFmtId="164" fontId="42" fillId="0" borderId="19" xfId="0" applyNumberFormat="1" applyFont="1" applyFill="1" applyBorder="1" applyAlignment="1">
      <alignment/>
    </xf>
    <xf numFmtId="164" fontId="42" fillId="0" borderId="14" xfId="0" applyNumberFormat="1" applyFont="1" applyFill="1" applyBorder="1" applyAlignment="1">
      <alignment/>
    </xf>
    <xf numFmtId="164" fontId="42" fillId="0" borderId="26" xfId="0" applyNumberFormat="1" applyFont="1" applyFill="1" applyBorder="1" applyAlignment="1">
      <alignment/>
    </xf>
    <xf numFmtId="0" fontId="43" fillId="0" borderId="0" xfId="0" applyFont="1" applyFill="1" applyBorder="1" applyAlignment="1">
      <alignment horizontal="right"/>
    </xf>
    <xf numFmtId="0" fontId="45" fillId="7" borderId="2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3" fillId="0" borderId="38" xfId="0" applyFont="1" applyBorder="1" applyAlignment="1">
      <alignment horizontal="center"/>
    </xf>
    <xf numFmtId="0" fontId="43" fillId="0" borderId="32" xfId="0" applyFont="1" applyBorder="1" applyAlignment="1">
      <alignment horizontal="center" vertical="center" wrapText="1"/>
    </xf>
    <xf numFmtId="164" fontId="43" fillId="0" borderId="36" xfId="0" applyNumberFormat="1" applyFont="1" applyFill="1" applyBorder="1" applyAlignment="1">
      <alignment horizontal="center"/>
    </xf>
    <xf numFmtId="164" fontId="2" fillId="0" borderId="42" xfId="0" applyNumberFormat="1" applyFont="1" applyFill="1" applyBorder="1" applyAlignment="1">
      <alignment horizontal="center" vertical="center" wrapText="1"/>
    </xf>
    <xf numFmtId="0" fontId="42" fillId="0" borderId="25" xfId="0" applyNumberFormat="1" applyFont="1" applyBorder="1" applyAlignment="1">
      <alignment horizontal="center"/>
    </xf>
    <xf numFmtId="0" fontId="43" fillId="0" borderId="10" xfId="0" applyFont="1" applyBorder="1" applyAlignment="1">
      <alignment horizontal="right"/>
    </xf>
    <xf numFmtId="0" fontId="43" fillId="0" borderId="11" xfId="0" applyFont="1" applyBorder="1" applyAlignment="1">
      <alignment horizontal="right"/>
    </xf>
    <xf numFmtId="0" fontId="43" fillId="0" borderId="39" xfId="0" applyFont="1" applyBorder="1" applyAlignment="1">
      <alignment horizontal="right"/>
    </xf>
    <xf numFmtId="0" fontId="43" fillId="0" borderId="15" xfId="0" applyFont="1" applyBorder="1" applyAlignment="1">
      <alignment horizontal="right"/>
    </xf>
    <xf numFmtId="0" fontId="43" fillId="0" borderId="43" xfId="0" applyFont="1" applyBorder="1" applyAlignment="1">
      <alignment horizontal="right"/>
    </xf>
    <xf numFmtId="0" fontId="43" fillId="0" borderId="17" xfId="0" applyFont="1" applyBorder="1" applyAlignment="1">
      <alignment horizontal="right"/>
    </xf>
    <xf numFmtId="0" fontId="43" fillId="0" borderId="44" xfId="0" applyFont="1" applyBorder="1" applyAlignment="1">
      <alignment horizontal="right"/>
    </xf>
    <xf numFmtId="0" fontId="43" fillId="0" borderId="26" xfId="0" applyFont="1" applyBorder="1" applyAlignment="1">
      <alignment horizontal="right"/>
    </xf>
    <xf numFmtId="0" fontId="43" fillId="0" borderId="23" xfId="0" applyFont="1" applyBorder="1" applyAlignment="1">
      <alignment horizontal="right"/>
    </xf>
    <xf numFmtId="0" fontId="44" fillId="0" borderId="0" xfId="0" applyFont="1" applyAlignment="1">
      <alignment horizontal="center"/>
    </xf>
    <xf numFmtId="0" fontId="43" fillId="0" borderId="45" xfId="0" applyFont="1" applyBorder="1" applyAlignment="1">
      <alignment horizontal="right"/>
    </xf>
    <xf numFmtId="0" fontId="43" fillId="0" borderId="46" xfId="0" applyFont="1" applyBorder="1" applyAlignment="1">
      <alignment horizontal="right"/>
    </xf>
    <xf numFmtId="0" fontId="43" fillId="0" borderId="47" xfId="0" applyFont="1" applyBorder="1" applyAlignment="1">
      <alignment horizontal="right"/>
    </xf>
    <xf numFmtId="0" fontId="44" fillId="7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7"/>
  <sheetViews>
    <sheetView zoomScalePageLayoutView="0" workbookViewId="0" topLeftCell="A1">
      <selection activeCell="F4" sqref="F4"/>
    </sheetView>
  </sheetViews>
  <sheetFormatPr defaultColWidth="9.140625" defaultRowHeight="30" customHeight="1"/>
  <cols>
    <col min="1" max="2" width="9.140625" style="64" customWidth="1"/>
    <col min="3" max="3" width="56.28125" style="64" bestFit="1" customWidth="1"/>
    <col min="4" max="4" width="16.57421875" style="112" bestFit="1" customWidth="1"/>
    <col min="5" max="16384" width="9.140625" style="64" customWidth="1"/>
  </cols>
  <sheetData>
    <row r="1" ht="30" customHeight="1">
      <c r="C1" s="73" t="s">
        <v>117</v>
      </c>
    </row>
    <row r="2" ht="30" customHeight="1" thickBot="1"/>
    <row r="3" spans="2:4" ht="30" customHeight="1" thickBot="1">
      <c r="B3" s="130"/>
      <c r="C3" s="131" t="s">
        <v>115</v>
      </c>
      <c r="D3" s="132" t="s">
        <v>38</v>
      </c>
    </row>
    <row r="4" spans="2:4" ht="30" customHeight="1">
      <c r="B4" s="122">
        <v>1</v>
      </c>
      <c r="C4" s="123" t="str">
        <f>'Grand Prix 2015'!B72</f>
        <v>Komanda "BEST'DJ":</v>
      </c>
      <c r="D4" s="142">
        <f>'Grand Prix 2015'!J79</f>
        <v>8036</v>
      </c>
    </row>
    <row r="5" spans="2:4" ht="30" customHeight="1">
      <c r="B5" s="125">
        <v>2</v>
      </c>
      <c r="C5" s="124" t="str">
        <f>'Grand Prix 2015'!B23</f>
        <v>Komanda "Jungtinės pajėgos":</v>
      </c>
      <c r="D5" s="133">
        <f>'Grand Prix 2015'!J30</f>
        <v>6209</v>
      </c>
    </row>
    <row r="6" spans="2:4" ht="30" customHeight="1">
      <c r="B6" s="125">
        <v>3</v>
      </c>
      <c r="C6" s="124" t="str">
        <f>'Grand Prix 2015'!B63</f>
        <v>Komanda "Dream Team":</v>
      </c>
      <c r="D6" s="133">
        <f>'Grand Prix 2015'!J70</f>
        <v>5993</v>
      </c>
    </row>
    <row r="7" spans="2:4" ht="30" customHeight="1">
      <c r="B7" s="125">
        <v>4</v>
      </c>
      <c r="C7" s="124" t="str">
        <f>'Grand Prix 2015'!B12</f>
        <v>Komanda "Megalodonai":</v>
      </c>
      <c r="D7" s="133">
        <f>'Grand Prix 2015'!J19</f>
        <v>5795</v>
      </c>
    </row>
    <row r="8" spans="2:4" ht="30" customHeight="1">
      <c r="B8" s="125">
        <v>5</v>
      </c>
      <c r="C8" s="124" t="str">
        <f>'Grand Prix 2015'!B41</f>
        <v>Komanda "Robinzonada 1":</v>
      </c>
      <c r="D8" s="133">
        <f>'Grand Prix 2015'!J48</f>
        <v>5646</v>
      </c>
    </row>
    <row r="9" spans="2:4" s="128" customFormat="1" ht="30" customHeight="1">
      <c r="B9" s="126">
        <v>6</v>
      </c>
      <c r="C9" s="66" t="str">
        <f>'Grand Prix 2015'!B83</f>
        <v>Komanda "Sveiki!":</v>
      </c>
      <c r="D9" s="113">
        <f>'Grand Prix 2015'!J90</f>
        <v>5196</v>
      </c>
    </row>
    <row r="10" spans="2:4" ht="30" customHeight="1">
      <c r="B10" s="65">
        <v>7</v>
      </c>
      <c r="C10" s="127" t="str">
        <f>'Grand Prix 2015'!B3</f>
        <v>Komanda "Open-24":</v>
      </c>
      <c r="D10" s="134">
        <f>'Grand Prix 2015'!J10</f>
        <v>5119</v>
      </c>
    </row>
    <row r="11" spans="2:4" ht="30" customHeight="1">
      <c r="B11" s="65">
        <v>8</v>
      </c>
      <c r="C11" s="66" t="str">
        <f>'Grand Prix 2015'!B94</f>
        <v>Komanda "Šiaulių Veteranai":</v>
      </c>
      <c r="D11" s="113">
        <f>'Grand Prix 2015'!J101</f>
        <v>4947</v>
      </c>
    </row>
    <row r="12" spans="2:4" ht="30" customHeight="1">
      <c r="B12" s="65">
        <v>9</v>
      </c>
      <c r="C12" s="66" t="str">
        <f>'Grand Prix 2015'!B114</f>
        <v>Komanda "Robinzonada Adventure Team":</v>
      </c>
      <c r="D12" s="113">
        <f>'Grand Prix 2015'!J121</f>
        <v>3132</v>
      </c>
    </row>
    <row r="13" spans="2:4" ht="30" customHeight="1">
      <c r="B13" s="65">
        <v>10</v>
      </c>
      <c r="C13" s="66" t="str">
        <f>'Grand Prix 2015'!B135</f>
        <v>Komanda "Nova":</v>
      </c>
      <c r="D13" s="113">
        <f>'Grand Prix 2015'!J142</f>
        <v>2154</v>
      </c>
    </row>
    <row r="14" spans="2:4" ht="30" customHeight="1">
      <c r="B14" s="65">
        <v>11</v>
      </c>
      <c r="C14" s="66" t="str">
        <f>'Grand Prix 2015'!B51</f>
        <v>Komanda "Ruoniai TM":</v>
      </c>
      <c r="D14" s="113">
        <f>'Grand Prix 2015'!J58</f>
        <v>1239</v>
      </c>
    </row>
    <row r="15" spans="2:4" ht="30" customHeight="1">
      <c r="B15" s="65">
        <v>12</v>
      </c>
      <c r="C15" s="66" t="str">
        <f>'Grand Prix 2015'!B125</f>
        <v>Komanda "Robinzonada Adventure Team 1":</v>
      </c>
      <c r="D15" s="113">
        <f>'Grand Prix 2015'!J132</f>
        <v>1163</v>
      </c>
    </row>
    <row r="16" spans="2:4" ht="30" customHeight="1">
      <c r="B16" s="65">
        <v>13</v>
      </c>
      <c r="C16" s="66" t="str">
        <f>'Grand Prix 2015'!B32</f>
        <v>Komanda "Žygiai.lt":</v>
      </c>
      <c r="D16" s="113">
        <f>'Grand Prix 2015'!J39</f>
        <v>1158</v>
      </c>
    </row>
    <row r="17" spans="2:4" ht="30" customHeight="1" thickBot="1">
      <c r="B17" s="67">
        <v>14</v>
      </c>
      <c r="C17" s="68" t="str">
        <f>'Grand Prix 2015'!B104</f>
        <v>Komanda "Laisvas stilius":</v>
      </c>
      <c r="D17" s="114">
        <f>'Grand Prix 2015'!J111</f>
        <v>597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2"/>
  <sheetViews>
    <sheetView zoomScale="85" zoomScaleNormal="85" zoomScalePageLayoutView="0" workbookViewId="0" topLeftCell="A1">
      <selection activeCell="I63" sqref="I63"/>
    </sheetView>
  </sheetViews>
  <sheetFormatPr defaultColWidth="9.140625" defaultRowHeight="15"/>
  <cols>
    <col min="1" max="1" width="5.421875" style="4" customWidth="1"/>
    <col min="2" max="2" width="9.140625" style="4" customWidth="1"/>
    <col min="3" max="3" width="7.421875" style="4" customWidth="1"/>
    <col min="4" max="4" width="9.140625" style="4" customWidth="1"/>
    <col min="5" max="5" width="20.57421875" style="4" bestFit="1" customWidth="1"/>
    <col min="6" max="6" width="9.140625" style="6" customWidth="1"/>
    <col min="7" max="7" width="13.140625" style="5" customWidth="1"/>
    <col min="8" max="9" width="13.7109375" style="5" customWidth="1"/>
    <col min="10" max="10" width="13.140625" style="91" customWidth="1"/>
    <col min="11" max="11" width="12.140625" style="4" customWidth="1"/>
    <col min="12" max="16384" width="9.140625" style="4" customWidth="1"/>
  </cols>
  <sheetData>
    <row r="1" ht="15">
      <c r="B1" s="63" t="s">
        <v>117</v>
      </c>
    </row>
    <row r="3" spans="1:10" ht="15">
      <c r="A3" s="4" t="s">
        <v>101</v>
      </c>
      <c r="B3" s="62" t="s">
        <v>53</v>
      </c>
      <c r="C3" s="62"/>
      <c r="D3" s="62"/>
      <c r="E3" s="62"/>
      <c r="F3" s="62"/>
      <c r="G3" s="62"/>
      <c r="H3" s="62"/>
      <c r="I3" s="62"/>
      <c r="J3" s="101"/>
    </row>
    <row r="4" ht="15.75" thickBot="1"/>
    <row r="5" spans="2:10" ht="29.25" thickBot="1">
      <c r="B5" s="1" t="s">
        <v>134</v>
      </c>
      <c r="C5" s="41" t="s">
        <v>42</v>
      </c>
      <c r="D5" s="2" t="s">
        <v>0</v>
      </c>
      <c r="E5" s="2" t="s">
        <v>1</v>
      </c>
      <c r="F5" s="2" t="s">
        <v>2</v>
      </c>
      <c r="G5" s="3" t="s">
        <v>39</v>
      </c>
      <c r="H5" s="3" t="s">
        <v>40</v>
      </c>
      <c r="I5" s="3" t="s">
        <v>41</v>
      </c>
      <c r="J5" s="102" t="s">
        <v>38</v>
      </c>
    </row>
    <row r="6" spans="2:10" ht="15">
      <c r="B6" s="42">
        <v>1</v>
      </c>
      <c r="C6" s="43" t="s">
        <v>129</v>
      </c>
      <c r="D6" s="43">
        <v>655</v>
      </c>
      <c r="E6" s="10" t="s">
        <v>54</v>
      </c>
      <c r="F6" s="18">
        <v>1974</v>
      </c>
      <c r="G6" s="58">
        <f>'Lampedžiai 2015'!I6</f>
        <v>610</v>
      </c>
      <c r="H6" s="58">
        <f>'Plateliai 2015'!I6</f>
        <v>635</v>
      </c>
      <c r="I6" s="58">
        <f>'Sudeikiai 2015'!I6</f>
        <v>750</v>
      </c>
      <c r="J6" s="104">
        <f>SUM(G6:I6)</f>
        <v>1995</v>
      </c>
    </row>
    <row r="7" spans="2:10" ht="15">
      <c r="B7" s="24">
        <v>2</v>
      </c>
      <c r="C7" s="9" t="s">
        <v>28</v>
      </c>
      <c r="D7" s="9">
        <v>104</v>
      </c>
      <c r="E7" s="8" t="s">
        <v>55</v>
      </c>
      <c r="F7" s="16">
        <v>1999</v>
      </c>
      <c r="G7" s="40">
        <f>'Lampedžiai 2015'!I7</f>
        <v>278</v>
      </c>
      <c r="H7" s="40">
        <f>'Plateliai 2015'!I7</f>
        <v>354</v>
      </c>
      <c r="I7" s="58">
        <f>'Sudeikiai 2015'!I7</f>
        <v>294</v>
      </c>
      <c r="J7" s="94">
        <f>SUM(G7:I7)</f>
        <v>926</v>
      </c>
    </row>
    <row r="8" spans="2:10" ht="15">
      <c r="B8" s="24">
        <v>3</v>
      </c>
      <c r="C8" s="9" t="s">
        <v>129</v>
      </c>
      <c r="D8" s="9">
        <v>656</v>
      </c>
      <c r="E8" s="8" t="s">
        <v>56</v>
      </c>
      <c r="F8" s="16">
        <v>1973</v>
      </c>
      <c r="G8" s="58">
        <f>'Lampedžiai 2015'!I8</f>
        <v>340</v>
      </c>
      <c r="H8" s="40">
        <f>'Plateliai 2015'!I8</f>
        <v>342</v>
      </c>
      <c r="I8" s="58">
        <f>'Sudeikiai 2015'!I8</f>
        <v>420</v>
      </c>
      <c r="J8" s="94">
        <f>SUM(G8:I8)</f>
        <v>1102</v>
      </c>
    </row>
    <row r="9" spans="2:10" ht="15.75" thickBot="1">
      <c r="B9" s="44">
        <v>4</v>
      </c>
      <c r="C9" s="45" t="s">
        <v>21</v>
      </c>
      <c r="D9" s="45">
        <v>265</v>
      </c>
      <c r="E9" s="46" t="s">
        <v>43</v>
      </c>
      <c r="F9" s="47">
        <v>1997</v>
      </c>
      <c r="G9" s="40">
        <f>'Lampedžiai 2015'!I9</f>
        <v>388</v>
      </c>
      <c r="H9" s="40">
        <f>'Plateliai 2015'!I9</f>
        <v>424</v>
      </c>
      <c r="I9" s="58">
        <f>'Sudeikiai 2015'!I9</f>
        <v>284</v>
      </c>
      <c r="J9" s="95">
        <f>SUM(G9:I9)</f>
        <v>1096</v>
      </c>
    </row>
    <row r="10" spans="2:10" ht="15.75" thickBot="1">
      <c r="B10" s="152" t="s">
        <v>13</v>
      </c>
      <c r="C10" s="153"/>
      <c r="D10" s="153"/>
      <c r="E10" s="153"/>
      <c r="F10" s="153"/>
      <c r="G10" s="153"/>
      <c r="H10" s="153"/>
      <c r="I10" s="154"/>
      <c r="J10" s="103">
        <f>SUM(J6:J9)</f>
        <v>5119</v>
      </c>
    </row>
    <row r="12" spans="1:10" ht="15">
      <c r="A12" s="4" t="s">
        <v>102</v>
      </c>
      <c r="B12" s="62" t="s">
        <v>46</v>
      </c>
      <c r="C12" s="62"/>
      <c r="D12" s="62"/>
      <c r="E12" s="62"/>
      <c r="F12" s="62"/>
      <c r="G12" s="62"/>
      <c r="H12" s="62"/>
      <c r="I12" s="62"/>
      <c r="J12" s="101"/>
    </row>
    <row r="13" ht="15.75" thickBot="1"/>
    <row r="14" spans="2:10" ht="29.25" thickBot="1">
      <c r="B14" s="1" t="s">
        <v>134</v>
      </c>
      <c r="C14" s="41" t="s">
        <v>42</v>
      </c>
      <c r="D14" s="2" t="s">
        <v>0</v>
      </c>
      <c r="E14" s="2" t="s">
        <v>1</v>
      </c>
      <c r="F14" s="2" t="s">
        <v>2</v>
      </c>
      <c r="G14" s="3" t="s">
        <v>39</v>
      </c>
      <c r="H14" s="3" t="s">
        <v>40</v>
      </c>
      <c r="I14" s="3" t="s">
        <v>41</v>
      </c>
      <c r="J14" s="102" t="s">
        <v>38</v>
      </c>
    </row>
    <row r="15" spans="2:10" ht="15">
      <c r="B15" s="19">
        <v>1</v>
      </c>
      <c r="C15" s="20" t="s">
        <v>36</v>
      </c>
      <c r="D15" s="20">
        <v>753</v>
      </c>
      <c r="E15" s="21" t="s">
        <v>47</v>
      </c>
      <c r="F15" s="26">
        <v>1966</v>
      </c>
      <c r="G15" s="37">
        <f>'Lampedžiai 2015'!I15</f>
        <v>447</v>
      </c>
      <c r="H15" s="37">
        <f>'Plateliai 2015'!I15</f>
        <v>575</v>
      </c>
      <c r="I15" s="69">
        <f>'Sudeikiai 2015'!I15</f>
        <v>618</v>
      </c>
      <c r="J15" s="105">
        <f>SUM(G15:I15)</f>
        <v>1640</v>
      </c>
    </row>
    <row r="16" spans="2:10" ht="15">
      <c r="B16" s="24">
        <v>2</v>
      </c>
      <c r="C16" s="9" t="s">
        <v>28</v>
      </c>
      <c r="D16" s="9">
        <v>101</v>
      </c>
      <c r="E16" s="8" t="s">
        <v>16</v>
      </c>
      <c r="F16" s="15">
        <v>1999</v>
      </c>
      <c r="G16" s="38">
        <f>'Lampedžiai 2015'!I16</f>
        <v>391</v>
      </c>
      <c r="H16" s="38">
        <f>'Plateliai 2015'!I16</f>
        <v>512</v>
      </c>
      <c r="I16" s="38">
        <f>'Sudeikiai 2015'!I16</f>
        <v>433</v>
      </c>
      <c r="J16" s="106">
        <f>SUM(G16:I16)</f>
        <v>1336</v>
      </c>
    </row>
    <row r="17" spans="2:10" ht="15">
      <c r="B17" s="24">
        <v>3</v>
      </c>
      <c r="C17" s="9" t="s">
        <v>22</v>
      </c>
      <c r="D17" s="9">
        <v>852</v>
      </c>
      <c r="E17" s="8" t="s">
        <v>35</v>
      </c>
      <c r="F17" s="17">
        <v>1961</v>
      </c>
      <c r="G17" s="38">
        <f>'Lampedžiai 2015'!I17</f>
        <v>551</v>
      </c>
      <c r="H17" s="38">
        <f>'Plateliai 2015'!I17</f>
        <v>649</v>
      </c>
      <c r="I17" s="38">
        <f>'Sudeikiai 2015'!I17</f>
        <v>705</v>
      </c>
      <c r="J17" s="106">
        <f>SUM(G17:I17)</f>
        <v>1905</v>
      </c>
    </row>
    <row r="18" spans="2:10" ht="15.75" thickBot="1">
      <c r="B18" s="44">
        <v>4</v>
      </c>
      <c r="C18" s="45" t="s">
        <v>27</v>
      </c>
      <c r="D18" s="45">
        <v>153</v>
      </c>
      <c r="E18" s="46" t="s">
        <v>48</v>
      </c>
      <c r="F18" s="48">
        <v>1999</v>
      </c>
      <c r="G18" s="61">
        <f>'Lampedžiai 2015'!I18</f>
        <v>335</v>
      </c>
      <c r="H18" s="38">
        <f>'Plateliai 2015'!I18</f>
        <v>307</v>
      </c>
      <c r="I18" s="70">
        <f>'Sudeikiai 2015'!I18</f>
        <v>272</v>
      </c>
      <c r="J18" s="107">
        <f>SUM(G18:I18)</f>
        <v>914</v>
      </c>
    </row>
    <row r="19" spans="2:10" ht="15.75" thickBot="1">
      <c r="B19" s="149" t="s">
        <v>13</v>
      </c>
      <c r="C19" s="150"/>
      <c r="D19" s="150"/>
      <c r="E19" s="150"/>
      <c r="F19" s="150"/>
      <c r="G19" s="150"/>
      <c r="H19" s="150"/>
      <c r="I19" s="151"/>
      <c r="J19" s="103">
        <f>SUM(J15:J18)</f>
        <v>5795</v>
      </c>
    </row>
    <row r="20" spans="2:10" ht="15">
      <c r="B20" s="50"/>
      <c r="C20" s="50"/>
      <c r="D20" s="50"/>
      <c r="E20" s="50"/>
      <c r="F20" s="50"/>
      <c r="G20" s="50"/>
      <c r="H20" s="50"/>
      <c r="I20" s="50"/>
      <c r="J20" s="98"/>
    </row>
    <row r="21" spans="2:10" ht="15">
      <c r="B21" s="50"/>
      <c r="C21" s="50"/>
      <c r="D21" s="50"/>
      <c r="E21" s="50"/>
      <c r="F21" s="50"/>
      <c r="G21" s="50"/>
      <c r="H21" s="50"/>
      <c r="I21" s="50"/>
      <c r="J21" s="98"/>
    </row>
    <row r="23" spans="1:10" ht="15">
      <c r="A23" s="4" t="s">
        <v>103</v>
      </c>
      <c r="B23" s="62" t="s">
        <v>49</v>
      </c>
      <c r="C23" s="62"/>
      <c r="D23" s="62"/>
      <c r="E23" s="62"/>
      <c r="F23" s="62"/>
      <c r="G23" s="62"/>
      <c r="H23" s="62"/>
      <c r="I23" s="62"/>
      <c r="J23" s="101"/>
    </row>
    <row r="24" ht="15.75" thickBot="1"/>
    <row r="25" spans="2:10" ht="29.25" thickBot="1">
      <c r="B25" s="1" t="s">
        <v>134</v>
      </c>
      <c r="C25" s="41" t="s">
        <v>42</v>
      </c>
      <c r="D25" s="2" t="s">
        <v>0</v>
      </c>
      <c r="E25" s="2" t="s">
        <v>1</v>
      </c>
      <c r="F25" s="2" t="s">
        <v>2</v>
      </c>
      <c r="G25" s="3" t="s">
        <v>39</v>
      </c>
      <c r="H25" s="3" t="s">
        <v>40</v>
      </c>
      <c r="I25" s="3" t="s">
        <v>41</v>
      </c>
      <c r="J25" s="102" t="s">
        <v>38</v>
      </c>
    </row>
    <row r="26" spans="2:10" ht="15">
      <c r="B26" s="19">
        <v>1</v>
      </c>
      <c r="C26" s="20" t="s">
        <v>24</v>
      </c>
      <c r="D26" s="20">
        <v>552</v>
      </c>
      <c r="E26" s="21" t="s">
        <v>50</v>
      </c>
      <c r="F26" s="27">
        <v>1979</v>
      </c>
      <c r="G26" s="39">
        <f>'Lampedžiai 2015'!I24</f>
        <v>432</v>
      </c>
      <c r="H26" s="39">
        <f>'Plateliai 2015'!I24</f>
        <v>498</v>
      </c>
      <c r="I26" s="71">
        <f>'Sudeikiai 2015'!I24</f>
        <v>567</v>
      </c>
      <c r="J26" s="93">
        <f>SUM(G26:I26)</f>
        <v>1497</v>
      </c>
    </row>
    <row r="27" spans="2:10" ht="15">
      <c r="B27" s="24">
        <v>2</v>
      </c>
      <c r="C27" s="9" t="s">
        <v>34</v>
      </c>
      <c r="D27" s="9">
        <v>801</v>
      </c>
      <c r="E27" s="8" t="s">
        <v>51</v>
      </c>
      <c r="F27" s="9">
        <v>1962</v>
      </c>
      <c r="G27" s="40">
        <f>'Lampedžiai 2015'!I25</f>
        <v>535</v>
      </c>
      <c r="H27" s="40">
        <f>'Plateliai 2015'!I25</f>
        <v>523</v>
      </c>
      <c r="I27" s="40">
        <f>'Sudeikiai 2015'!I25</f>
        <v>772</v>
      </c>
      <c r="J27" s="94">
        <f>SUM(G27:I27)</f>
        <v>1830</v>
      </c>
    </row>
    <row r="28" spans="2:10" ht="15">
      <c r="B28" s="24">
        <v>3</v>
      </c>
      <c r="C28" s="9" t="s">
        <v>21</v>
      </c>
      <c r="D28" s="9">
        <v>262</v>
      </c>
      <c r="E28" s="8" t="s">
        <v>52</v>
      </c>
      <c r="F28" s="7">
        <v>1997</v>
      </c>
      <c r="G28" s="58">
        <f>'Lampedžiai 2015'!I26</f>
        <v>391</v>
      </c>
      <c r="H28" s="40">
        <f>'Plateliai 2015'!I26</f>
        <v>527</v>
      </c>
      <c r="I28" s="40">
        <f>'Sudeikiai 2015'!I26</f>
        <v>514</v>
      </c>
      <c r="J28" s="94">
        <f>SUM(G28:I28)</f>
        <v>1432</v>
      </c>
    </row>
    <row r="29" spans="2:10" ht="15.75" thickBot="1">
      <c r="B29" s="44">
        <v>4</v>
      </c>
      <c r="C29" s="45" t="s">
        <v>21</v>
      </c>
      <c r="D29" s="45">
        <v>263</v>
      </c>
      <c r="E29" s="46" t="s">
        <v>32</v>
      </c>
      <c r="F29" s="49">
        <v>1998</v>
      </c>
      <c r="G29" s="57">
        <f>'Lampedžiai 2015'!I27</f>
        <v>396</v>
      </c>
      <c r="H29" s="40">
        <f>'Plateliai 2015'!I27</f>
        <v>549</v>
      </c>
      <c r="I29" s="58">
        <f>'Sudeikiai 2015'!I27</f>
        <v>505</v>
      </c>
      <c r="J29" s="95">
        <f>SUM(G29:I29)</f>
        <v>1450</v>
      </c>
    </row>
    <row r="30" spans="2:10" ht="15.75" thickBot="1">
      <c r="B30" s="149" t="s">
        <v>13</v>
      </c>
      <c r="C30" s="150"/>
      <c r="D30" s="150"/>
      <c r="E30" s="150"/>
      <c r="F30" s="150"/>
      <c r="G30" s="150"/>
      <c r="H30" s="150"/>
      <c r="I30" s="151"/>
      <c r="J30" s="103">
        <f>SUM(J26:J29)</f>
        <v>6209</v>
      </c>
    </row>
    <row r="32" spans="1:10" ht="15">
      <c r="A32" s="4" t="s">
        <v>104</v>
      </c>
      <c r="B32" s="62" t="s">
        <v>57</v>
      </c>
      <c r="C32" s="62"/>
      <c r="D32" s="62"/>
      <c r="E32" s="62"/>
      <c r="F32" s="62"/>
      <c r="G32" s="62"/>
      <c r="H32" s="62"/>
      <c r="I32" s="62"/>
      <c r="J32" s="101"/>
    </row>
    <row r="33" ht="15.75" thickBot="1"/>
    <row r="34" spans="2:10" ht="29.25" thickBot="1">
      <c r="B34" s="1" t="s">
        <v>134</v>
      </c>
      <c r="C34" s="41" t="s">
        <v>42</v>
      </c>
      <c r="D34" s="2" t="s">
        <v>0</v>
      </c>
      <c r="E34" s="2" t="s">
        <v>1</v>
      </c>
      <c r="F34" s="2" t="s">
        <v>2</v>
      </c>
      <c r="G34" s="3" t="s">
        <v>39</v>
      </c>
      <c r="H34" s="3" t="s">
        <v>40</v>
      </c>
      <c r="I34" s="3" t="s">
        <v>41</v>
      </c>
      <c r="J34" s="102" t="s">
        <v>38</v>
      </c>
    </row>
    <row r="35" spans="2:10" ht="15">
      <c r="B35" s="19">
        <v>1</v>
      </c>
      <c r="C35" s="20"/>
      <c r="D35" s="20"/>
      <c r="E35" s="21" t="s">
        <v>58</v>
      </c>
      <c r="F35" s="26"/>
      <c r="G35" s="39">
        <f>'Lampedžiai 2015'!I33</f>
        <v>0</v>
      </c>
      <c r="H35" s="39">
        <f>'Plateliai 2015'!I33</f>
        <v>0</v>
      </c>
      <c r="I35" s="71">
        <f>'Sudeikiai 2015'!I33</f>
        <v>167</v>
      </c>
      <c r="J35" s="108">
        <f>SUM(G35:I35)</f>
        <v>167</v>
      </c>
    </row>
    <row r="36" spans="2:10" ht="15">
      <c r="B36" s="24">
        <v>2</v>
      </c>
      <c r="C36" s="9"/>
      <c r="D36" s="9"/>
      <c r="E36" s="8" t="s">
        <v>59</v>
      </c>
      <c r="F36" s="18"/>
      <c r="G36" s="40">
        <f>'Lampedžiai 2015'!I34</f>
        <v>0</v>
      </c>
      <c r="H36" s="40">
        <f>'Plateliai 2015'!I34</f>
        <v>145</v>
      </c>
      <c r="I36" s="40">
        <f>'Sudeikiai 2015'!I34</f>
        <v>160</v>
      </c>
      <c r="J36" s="109">
        <f>SUM(G36:I36)</f>
        <v>305</v>
      </c>
    </row>
    <row r="37" spans="2:10" ht="15">
      <c r="B37" s="24">
        <v>3</v>
      </c>
      <c r="C37" s="9" t="s">
        <v>21</v>
      </c>
      <c r="D37" s="9">
        <v>259</v>
      </c>
      <c r="E37" s="8" t="s">
        <v>60</v>
      </c>
      <c r="F37" s="17">
        <v>1992</v>
      </c>
      <c r="G37" s="40">
        <f>'Lampedžiai 2015'!I35</f>
        <v>62</v>
      </c>
      <c r="H37" s="40">
        <f>'Plateliai 2015'!I35</f>
        <v>63</v>
      </c>
      <c r="I37" s="40">
        <f>'Sudeikiai 2015'!I35</f>
        <v>75</v>
      </c>
      <c r="J37" s="109">
        <f>SUM(G37:I37)</f>
        <v>200</v>
      </c>
    </row>
    <row r="38" spans="2:10" ht="15.75" thickBot="1">
      <c r="B38" s="44">
        <v>4</v>
      </c>
      <c r="C38" s="45" t="s">
        <v>21</v>
      </c>
      <c r="D38" s="45">
        <v>260</v>
      </c>
      <c r="E38" s="46" t="s">
        <v>61</v>
      </c>
      <c r="F38" s="49">
        <v>1993</v>
      </c>
      <c r="G38" s="57">
        <f>'Lampedžiai 2015'!I36</f>
        <v>181</v>
      </c>
      <c r="H38" s="40">
        <f>'Plateliai 2015'!I36</f>
        <v>159</v>
      </c>
      <c r="I38" s="58">
        <f>'Sudeikiai 2015'!I36</f>
        <v>146</v>
      </c>
      <c r="J38" s="110">
        <f>SUM(G38:I38)</f>
        <v>486</v>
      </c>
    </row>
    <row r="39" spans="2:10" ht="15.75" thickBot="1">
      <c r="B39" s="149" t="s">
        <v>13</v>
      </c>
      <c r="C39" s="150"/>
      <c r="D39" s="150"/>
      <c r="E39" s="150"/>
      <c r="F39" s="150"/>
      <c r="G39" s="150"/>
      <c r="H39" s="150"/>
      <c r="I39" s="151"/>
      <c r="J39" s="103">
        <f>SUM(J35:J38)</f>
        <v>1158</v>
      </c>
    </row>
    <row r="40" spans="2:10" ht="15">
      <c r="B40" s="50"/>
      <c r="C40" s="50"/>
      <c r="D40" s="50"/>
      <c r="E40" s="50"/>
      <c r="F40" s="50"/>
      <c r="G40" s="50"/>
      <c r="H40" s="50"/>
      <c r="I40" s="50"/>
      <c r="J40" s="98"/>
    </row>
    <row r="41" spans="1:10" ht="15">
      <c r="A41" s="4" t="s">
        <v>105</v>
      </c>
      <c r="B41" s="62" t="s">
        <v>118</v>
      </c>
      <c r="C41" s="62"/>
      <c r="D41" s="62"/>
      <c r="E41" s="62"/>
      <c r="F41" s="62"/>
      <c r="G41" s="62"/>
      <c r="H41" s="62"/>
      <c r="I41" s="62"/>
      <c r="J41" s="101"/>
    </row>
    <row r="42" ht="15.75" thickBot="1"/>
    <row r="43" spans="2:10" ht="29.25" thickBot="1">
      <c r="B43" s="1" t="s">
        <v>134</v>
      </c>
      <c r="C43" s="41" t="s">
        <v>42</v>
      </c>
      <c r="D43" s="2" t="s">
        <v>0</v>
      </c>
      <c r="E43" s="2" t="s">
        <v>1</v>
      </c>
      <c r="F43" s="2" t="s">
        <v>2</v>
      </c>
      <c r="G43" s="3" t="s">
        <v>39</v>
      </c>
      <c r="H43" s="3" t="s">
        <v>40</v>
      </c>
      <c r="I43" s="3" t="s">
        <v>41</v>
      </c>
      <c r="J43" s="102" t="s">
        <v>38</v>
      </c>
    </row>
    <row r="44" spans="2:10" ht="15">
      <c r="B44" s="19">
        <v>1</v>
      </c>
      <c r="C44" s="20" t="s">
        <v>34</v>
      </c>
      <c r="D44" s="20">
        <v>804</v>
      </c>
      <c r="E44" s="21" t="s">
        <v>33</v>
      </c>
      <c r="F44" s="26">
        <v>1963</v>
      </c>
      <c r="G44" s="39">
        <f>'Lampedžiai 2015'!I42</f>
        <v>421</v>
      </c>
      <c r="H44" s="39">
        <f>'Plateliai 2015'!I42</f>
        <v>385</v>
      </c>
      <c r="I44" s="71">
        <f>'Sudeikiai 2015'!I42</f>
        <v>507</v>
      </c>
      <c r="J44" s="108">
        <f>SUM(G44:I44)</f>
        <v>1313</v>
      </c>
    </row>
    <row r="45" spans="2:10" ht="15">
      <c r="B45" s="24">
        <v>2</v>
      </c>
      <c r="C45" s="9" t="s">
        <v>34</v>
      </c>
      <c r="D45" s="9">
        <v>803</v>
      </c>
      <c r="E45" s="8" t="s">
        <v>62</v>
      </c>
      <c r="F45" s="18">
        <v>1964</v>
      </c>
      <c r="G45" s="40">
        <f>'Lampedžiai 2015'!I43</f>
        <v>338</v>
      </c>
      <c r="H45" s="40">
        <f>'Plateliai 2015'!I43</f>
        <v>373</v>
      </c>
      <c r="I45" s="40">
        <f>'Sudeikiai 2015'!I43</f>
        <v>466</v>
      </c>
      <c r="J45" s="109">
        <f>SUM(G45:I45)</f>
        <v>1177</v>
      </c>
    </row>
    <row r="46" spans="2:10" ht="15">
      <c r="B46" s="24">
        <v>3</v>
      </c>
      <c r="C46" s="9" t="s">
        <v>21</v>
      </c>
      <c r="D46" s="9">
        <v>258</v>
      </c>
      <c r="E46" s="8" t="s">
        <v>8</v>
      </c>
      <c r="F46" s="17">
        <v>1996</v>
      </c>
      <c r="G46" s="40">
        <f>'Lampedžiai 2015'!I44</f>
        <v>485</v>
      </c>
      <c r="H46" s="40">
        <f>'Plateliai 2015'!I44</f>
        <v>660</v>
      </c>
      <c r="I46" s="40">
        <f>'Sudeikiai 2015'!I44</f>
        <v>570</v>
      </c>
      <c r="J46" s="109">
        <f>SUM(G46:I46)</f>
        <v>1715</v>
      </c>
    </row>
    <row r="47" spans="2:10" ht="15.75" thickBot="1">
      <c r="B47" s="44">
        <v>4</v>
      </c>
      <c r="C47" s="45">
        <v>257</v>
      </c>
      <c r="D47" s="45">
        <v>257</v>
      </c>
      <c r="E47" s="46" t="s">
        <v>9</v>
      </c>
      <c r="F47" s="49">
        <v>1991</v>
      </c>
      <c r="G47" s="57">
        <f>'Lampedžiai 2015'!I45</f>
        <v>396</v>
      </c>
      <c r="H47" s="40">
        <f>'Plateliai 2015'!I45</f>
        <v>554</v>
      </c>
      <c r="I47" s="58">
        <f>'Sudeikiai 2015'!I45</f>
        <v>491</v>
      </c>
      <c r="J47" s="110">
        <f>SUM(G47:I47)</f>
        <v>1441</v>
      </c>
    </row>
    <row r="48" spans="2:10" ht="15.75" thickBot="1">
      <c r="B48" s="149" t="s">
        <v>13</v>
      </c>
      <c r="C48" s="150"/>
      <c r="D48" s="150"/>
      <c r="E48" s="150"/>
      <c r="F48" s="150"/>
      <c r="G48" s="150"/>
      <c r="H48" s="150"/>
      <c r="I48" s="151"/>
      <c r="J48" s="103">
        <f>SUM(J44:J47)</f>
        <v>5646</v>
      </c>
    </row>
    <row r="49" spans="2:10" ht="15">
      <c r="B49" s="50"/>
      <c r="C49" s="50"/>
      <c r="D49" s="50"/>
      <c r="E49" s="50"/>
      <c r="F49" s="50"/>
      <c r="G49" s="50"/>
      <c r="H49" s="50"/>
      <c r="I49" s="50"/>
      <c r="J49" s="98"/>
    </row>
    <row r="50" spans="2:10" ht="15">
      <c r="B50" s="50"/>
      <c r="C50" s="50"/>
      <c r="D50" s="50"/>
      <c r="E50" s="50"/>
      <c r="F50" s="50"/>
      <c r="G50" s="50"/>
      <c r="H50" s="50"/>
      <c r="I50" s="50"/>
      <c r="J50" s="98"/>
    </row>
    <row r="51" spans="1:10" ht="15">
      <c r="A51" s="4" t="s">
        <v>106</v>
      </c>
      <c r="B51" s="62" t="s">
        <v>63</v>
      </c>
      <c r="C51" s="62"/>
      <c r="D51" s="62"/>
      <c r="E51" s="62"/>
      <c r="F51" s="62"/>
      <c r="G51" s="62"/>
      <c r="H51" s="62"/>
      <c r="I51" s="62"/>
      <c r="J51" s="101"/>
    </row>
    <row r="52" ht="15.75" thickBot="1"/>
    <row r="53" spans="2:10" ht="29.25" thickBot="1">
      <c r="B53" s="76" t="s">
        <v>134</v>
      </c>
      <c r="C53" s="77" t="s">
        <v>42</v>
      </c>
      <c r="D53" s="75" t="s">
        <v>0</v>
      </c>
      <c r="E53" s="75" t="s">
        <v>1</v>
      </c>
      <c r="F53" s="75" t="s">
        <v>2</v>
      </c>
      <c r="G53" s="78" t="s">
        <v>39</v>
      </c>
      <c r="H53" s="78" t="s">
        <v>40</v>
      </c>
      <c r="I53" s="78" t="s">
        <v>41</v>
      </c>
      <c r="J53" s="147" t="s">
        <v>38</v>
      </c>
    </row>
    <row r="54" spans="2:10" ht="15">
      <c r="B54" s="19">
        <v>1</v>
      </c>
      <c r="C54" s="20" t="s">
        <v>129</v>
      </c>
      <c r="D54" s="20">
        <v>654</v>
      </c>
      <c r="E54" s="21" t="s">
        <v>64</v>
      </c>
      <c r="F54" s="26">
        <v>1974</v>
      </c>
      <c r="G54" s="39">
        <f>'Lampedžiai 2015'!I52</f>
        <v>196</v>
      </c>
      <c r="H54" s="39">
        <f>'Plateliai 2015'!I51</f>
        <v>299</v>
      </c>
      <c r="I54" s="71">
        <f>-'Sudeikiai 2015'!I51</f>
        <v>0</v>
      </c>
      <c r="J54" s="108">
        <f>SUM(G54:I54)</f>
        <v>495</v>
      </c>
    </row>
    <row r="55" spans="2:10" ht="15">
      <c r="B55" s="24">
        <v>2</v>
      </c>
      <c r="C55" s="9" t="s">
        <v>26</v>
      </c>
      <c r="D55" s="9">
        <v>302</v>
      </c>
      <c r="E55" s="8" t="s">
        <v>65</v>
      </c>
      <c r="F55" s="18">
        <v>1988</v>
      </c>
      <c r="G55" s="40">
        <f>'Lampedžiai 2015'!I53</f>
        <v>145</v>
      </c>
      <c r="H55" s="40">
        <f>'Plateliai 2015'!I52</f>
        <v>164</v>
      </c>
      <c r="I55" s="40">
        <f>-'Sudeikiai 2015'!I52</f>
        <v>0</v>
      </c>
      <c r="J55" s="109">
        <f>SUM(G55:I55)</f>
        <v>309</v>
      </c>
    </row>
    <row r="56" spans="2:10" ht="15">
      <c r="B56" s="24">
        <v>3</v>
      </c>
      <c r="C56" s="9"/>
      <c r="D56" s="9"/>
      <c r="E56" s="8" t="s">
        <v>66</v>
      </c>
      <c r="F56" s="17"/>
      <c r="G56" s="40">
        <f>'Lampedžiai 2015'!I54</f>
        <v>0</v>
      </c>
      <c r="H56" s="40">
        <f>'Plateliai 2015'!I53</f>
        <v>0</v>
      </c>
      <c r="I56" s="40">
        <f>-'Sudeikiai 2015'!I53</f>
        <v>0</v>
      </c>
      <c r="J56" s="109">
        <f>SUM(G56:I56)</f>
        <v>0</v>
      </c>
    </row>
    <row r="57" spans="2:10" ht="15.75" thickBot="1">
      <c r="B57" s="29">
        <v>4</v>
      </c>
      <c r="C57" s="30" t="s">
        <v>23</v>
      </c>
      <c r="D57" s="30">
        <v>352</v>
      </c>
      <c r="E57" s="31" t="s">
        <v>67</v>
      </c>
      <c r="F57" s="35">
        <v>1987</v>
      </c>
      <c r="G57" s="148">
        <f>'Lampedžiai 2015'!I55</f>
        <v>435</v>
      </c>
      <c r="H57" s="148">
        <f>'Plateliai 2015'!I54</f>
        <v>0</v>
      </c>
      <c r="I57" s="148">
        <f>-'Sudeikiai 2015'!I54</f>
        <v>0</v>
      </c>
      <c r="J57" s="110">
        <f>SUM(G57:I57)</f>
        <v>435</v>
      </c>
    </row>
    <row r="58" spans="2:10" ht="15.75" thickBot="1">
      <c r="B58" s="155" t="s">
        <v>13</v>
      </c>
      <c r="C58" s="156"/>
      <c r="D58" s="156"/>
      <c r="E58" s="156"/>
      <c r="F58" s="156"/>
      <c r="G58" s="156"/>
      <c r="H58" s="156"/>
      <c r="I58" s="157"/>
      <c r="J58" s="103">
        <f>SUM(J54:J57)</f>
        <v>1239</v>
      </c>
    </row>
    <row r="59" spans="2:10" ht="15">
      <c r="B59" s="50"/>
      <c r="C59" s="50"/>
      <c r="D59" s="50"/>
      <c r="E59" s="50"/>
      <c r="F59" s="50"/>
      <c r="G59" s="50"/>
      <c r="H59" s="50"/>
      <c r="I59" s="50"/>
      <c r="J59" s="98"/>
    </row>
    <row r="60" spans="2:10" ht="15">
      <c r="B60" s="50"/>
      <c r="C60" s="50"/>
      <c r="D60" s="50"/>
      <c r="E60" s="50"/>
      <c r="F60" s="50"/>
      <c r="G60" s="50"/>
      <c r="H60" s="50"/>
      <c r="I60" s="50"/>
      <c r="J60" s="98"/>
    </row>
    <row r="61" spans="2:10" ht="15">
      <c r="B61" s="50"/>
      <c r="C61" s="50"/>
      <c r="D61" s="50"/>
      <c r="E61" s="50"/>
      <c r="F61" s="50"/>
      <c r="G61" s="50"/>
      <c r="H61" s="50"/>
      <c r="I61" s="50"/>
      <c r="J61" s="98"/>
    </row>
    <row r="63" spans="1:10" ht="15">
      <c r="A63" s="4" t="s">
        <v>107</v>
      </c>
      <c r="B63" s="62" t="s">
        <v>68</v>
      </c>
      <c r="C63" s="62"/>
      <c r="D63" s="62"/>
      <c r="E63" s="62"/>
      <c r="F63" s="62"/>
      <c r="G63" s="62"/>
      <c r="H63" s="62"/>
      <c r="I63" s="62"/>
      <c r="J63" s="101"/>
    </row>
    <row r="64" ht="15.75" thickBot="1"/>
    <row r="65" spans="2:10" ht="29.25" thickBot="1">
      <c r="B65" s="1" t="s">
        <v>134</v>
      </c>
      <c r="C65" s="41" t="s">
        <v>42</v>
      </c>
      <c r="D65" s="2" t="s">
        <v>0</v>
      </c>
      <c r="E65" s="2" t="s">
        <v>1</v>
      </c>
      <c r="F65" s="2" t="s">
        <v>2</v>
      </c>
      <c r="G65" s="3" t="s">
        <v>39</v>
      </c>
      <c r="H65" s="3" t="s">
        <v>40</v>
      </c>
      <c r="I65" s="3" t="s">
        <v>41</v>
      </c>
      <c r="J65" s="102" t="s">
        <v>38</v>
      </c>
    </row>
    <row r="66" spans="2:10" ht="15">
      <c r="B66" s="19">
        <v>1</v>
      </c>
      <c r="C66" s="20" t="s">
        <v>129</v>
      </c>
      <c r="D66" s="20">
        <v>652</v>
      </c>
      <c r="E66" s="21" t="s">
        <v>69</v>
      </c>
      <c r="F66" s="27">
        <v>1974</v>
      </c>
      <c r="G66" s="39">
        <f>'Lampedžiai 2015'!I61</f>
        <v>480</v>
      </c>
      <c r="H66" s="39">
        <f>'Plateliai 2015'!I60</f>
        <v>559</v>
      </c>
      <c r="I66" s="71">
        <f>'Sudeikiai 2015'!I60</f>
        <v>592</v>
      </c>
      <c r="J66" s="93">
        <f>SUM(G66:I66)</f>
        <v>1631</v>
      </c>
    </row>
    <row r="67" spans="2:10" ht="15">
      <c r="B67" s="24">
        <v>2</v>
      </c>
      <c r="C67" s="9" t="s">
        <v>20</v>
      </c>
      <c r="D67" s="9">
        <v>202</v>
      </c>
      <c r="E67" s="8" t="s">
        <v>10</v>
      </c>
      <c r="F67" s="9">
        <v>1997</v>
      </c>
      <c r="G67" s="40">
        <f>'Lampedžiai 2015'!I62</f>
        <v>423</v>
      </c>
      <c r="H67" s="40">
        <f>'Plateliai 2015'!I61</f>
        <v>485</v>
      </c>
      <c r="I67" s="40">
        <f>'Sudeikiai 2015'!I61</f>
        <v>448</v>
      </c>
      <c r="J67" s="94">
        <f>SUM(G67:I67)</f>
        <v>1356</v>
      </c>
    </row>
    <row r="68" spans="2:10" ht="15">
      <c r="B68" s="24">
        <v>3</v>
      </c>
      <c r="C68" s="9" t="s">
        <v>21</v>
      </c>
      <c r="D68" s="9">
        <v>271</v>
      </c>
      <c r="E68" s="8" t="s">
        <v>12</v>
      </c>
      <c r="F68" s="7">
        <v>1995</v>
      </c>
      <c r="G68" s="40">
        <f>'Lampedžiai 2015'!I63</f>
        <v>393</v>
      </c>
      <c r="H68" s="40">
        <f>'Plateliai 2015'!I62</f>
        <v>253</v>
      </c>
      <c r="I68" s="40">
        <f>'Sudeikiai 2015'!I62</f>
        <v>394</v>
      </c>
      <c r="J68" s="94">
        <f>SUM(G68:I68)</f>
        <v>1040</v>
      </c>
    </row>
    <row r="69" spans="2:10" ht="15.75" thickBot="1">
      <c r="B69" s="44">
        <v>4</v>
      </c>
      <c r="C69" s="45" t="s">
        <v>23</v>
      </c>
      <c r="D69" s="45">
        <v>351</v>
      </c>
      <c r="E69" s="46" t="s">
        <v>70</v>
      </c>
      <c r="F69" s="49">
        <v>1987</v>
      </c>
      <c r="G69" s="57">
        <f>'Lampedžiai 2015'!I64</f>
        <v>514</v>
      </c>
      <c r="H69" s="40">
        <f>'Plateliai 2015'!I63</f>
        <v>753</v>
      </c>
      <c r="I69" s="58">
        <f>'Sudeikiai 2015'!I63</f>
        <v>699</v>
      </c>
      <c r="J69" s="95">
        <f>SUM(G69:I69)</f>
        <v>1966</v>
      </c>
    </row>
    <row r="70" spans="2:10" ht="15.75" thickBot="1">
      <c r="B70" s="149" t="s">
        <v>13</v>
      </c>
      <c r="C70" s="150"/>
      <c r="D70" s="150"/>
      <c r="E70" s="150"/>
      <c r="F70" s="150"/>
      <c r="G70" s="150"/>
      <c r="H70" s="150"/>
      <c r="I70" s="151"/>
      <c r="J70" s="103">
        <f>SUM(J66:J69)</f>
        <v>5993</v>
      </c>
    </row>
    <row r="72" spans="1:10" ht="15">
      <c r="A72" s="4" t="s">
        <v>108</v>
      </c>
      <c r="B72" s="62" t="s">
        <v>71</v>
      </c>
      <c r="C72" s="62"/>
      <c r="D72" s="62"/>
      <c r="E72" s="62"/>
      <c r="F72" s="62"/>
      <c r="G72" s="62"/>
      <c r="H72" s="62"/>
      <c r="I72" s="62"/>
      <c r="J72" s="101"/>
    </row>
    <row r="73" ht="15.75" thickBot="1"/>
    <row r="74" spans="2:10" ht="29.25" thickBot="1">
      <c r="B74" s="1" t="s">
        <v>134</v>
      </c>
      <c r="C74" s="41" t="s">
        <v>42</v>
      </c>
      <c r="D74" s="2" t="s">
        <v>0</v>
      </c>
      <c r="E74" s="2" t="s">
        <v>1</v>
      </c>
      <c r="F74" s="2" t="s">
        <v>2</v>
      </c>
      <c r="G74" s="3" t="s">
        <v>39</v>
      </c>
      <c r="H74" s="3" t="s">
        <v>40</v>
      </c>
      <c r="I74" s="3" t="s">
        <v>41</v>
      </c>
      <c r="J74" s="102" t="s">
        <v>38</v>
      </c>
    </row>
    <row r="75" spans="2:10" ht="15">
      <c r="B75" s="19">
        <v>1</v>
      </c>
      <c r="C75" s="20" t="s">
        <v>25</v>
      </c>
      <c r="D75" s="20" t="s">
        <v>45</v>
      </c>
      <c r="E75" s="21" t="s">
        <v>11</v>
      </c>
      <c r="F75" s="26">
        <v>1953</v>
      </c>
      <c r="G75" s="39">
        <f>'Lampedžiai 2015'!I70</f>
        <v>722</v>
      </c>
      <c r="H75" s="39">
        <f>'Plateliai 2015'!I69</f>
        <v>958</v>
      </c>
      <c r="I75" s="71">
        <f>'Sudeikiai 2015'!I69</f>
        <v>927</v>
      </c>
      <c r="J75" s="108">
        <f>SUM(G75:I75)</f>
        <v>2607</v>
      </c>
    </row>
    <row r="76" spans="2:10" ht="15">
      <c r="B76" s="24">
        <v>2</v>
      </c>
      <c r="C76" s="9" t="s">
        <v>130</v>
      </c>
      <c r="D76" s="9" t="s">
        <v>122</v>
      </c>
      <c r="E76" s="8" t="s">
        <v>72</v>
      </c>
      <c r="F76" s="18">
        <v>1959</v>
      </c>
      <c r="G76" s="40">
        <f>'Lampedžiai 2015'!I71</f>
        <v>636</v>
      </c>
      <c r="H76" s="40">
        <f>'Plateliai 2015'!I70</f>
        <v>789</v>
      </c>
      <c r="I76" s="40">
        <f>'Sudeikiai 2015'!I70</f>
        <v>824</v>
      </c>
      <c r="J76" s="109">
        <f>SUM(G76:I76)</f>
        <v>2249</v>
      </c>
    </row>
    <row r="77" spans="2:10" ht="15">
      <c r="B77" s="24">
        <v>3</v>
      </c>
      <c r="C77" s="9" t="s">
        <v>30</v>
      </c>
      <c r="D77" s="9" t="s">
        <v>123</v>
      </c>
      <c r="E77" s="8" t="s">
        <v>73</v>
      </c>
      <c r="F77" s="17">
        <v>1967</v>
      </c>
      <c r="G77" s="40">
        <f>'Lampedžiai 2015'!I72</f>
        <v>539</v>
      </c>
      <c r="H77" s="40">
        <f>'Plateliai 2015'!I71</f>
        <v>660</v>
      </c>
      <c r="I77" s="40">
        <f>'Sudeikiai 2015'!I71</f>
        <v>652</v>
      </c>
      <c r="J77" s="109">
        <f>SUM(G77:I77)</f>
        <v>1851</v>
      </c>
    </row>
    <row r="78" spans="2:10" ht="15.75" thickBot="1">
      <c r="B78" s="44">
        <v>4</v>
      </c>
      <c r="C78" s="45" t="s">
        <v>31</v>
      </c>
      <c r="D78" s="45" t="s">
        <v>124</v>
      </c>
      <c r="E78" s="46" t="s">
        <v>74</v>
      </c>
      <c r="F78" s="49">
        <v>1956</v>
      </c>
      <c r="G78" s="57">
        <f>'Lampedžiai 2015'!I73</f>
        <v>421</v>
      </c>
      <c r="H78" s="40">
        <f>'Plateliai 2015'!I72</f>
        <v>443</v>
      </c>
      <c r="I78" s="58">
        <f>'Sudeikiai 2015'!I72</f>
        <v>465</v>
      </c>
      <c r="J78" s="110">
        <f>SUM(G78:I78)</f>
        <v>1329</v>
      </c>
    </row>
    <row r="79" spans="2:10" ht="15.75" thickBot="1">
      <c r="B79" s="149" t="s">
        <v>13</v>
      </c>
      <c r="C79" s="150"/>
      <c r="D79" s="150"/>
      <c r="E79" s="150"/>
      <c r="F79" s="150"/>
      <c r="G79" s="150"/>
      <c r="H79" s="150"/>
      <c r="I79" s="151"/>
      <c r="J79" s="103">
        <f>SUM(J75:J78)</f>
        <v>8036</v>
      </c>
    </row>
    <row r="80" spans="2:10" ht="15">
      <c r="B80" s="50"/>
      <c r="C80" s="50"/>
      <c r="D80" s="50"/>
      <c r="E80" s="50"/>
      <c r="F80" s="50"/>
      <c r="G80" s="50"/>
      <c r="H80" s="50"/>
      <c r="I80" s="50"/>
      <c r="J80" s="98"/>
    </row>
    <row r="81" spans="2:10" ht="15">
      <c r="B81" s="50"/>
      <c r="C81" s="50"/>
      <c r="D81" s="50"/>
      <c r="E81" s="50"/>
      <c r="F81" s="50"/>
      <c r="G81" s="50"/>
      <c r="H81" s="50"/>
      <c r="I81" s="50"/>
      <c r="J81" s="98"/>
    </row>
    <row r="83" spans="1:10" ht="15">
      <c r="A83" s="4" t="s">
        <v>109</v>
      </c>
      <c r="B83" s="62" t="s">
        <v>75</v>
      </c>
      <c r="C83" s="62"/>
      <c r="D83" s="62"/>
      <c r="E83" s="62"/>
      <c r="F83" s="62"/>
      <c r="G83" s="62"/>
      <c r="H83" s="62"/>
      <c r="I83" s="62"/>
      <c r="J83" s="101"/>
    </row>
    <row r="84" ht="15.75" thickBot="1"/>
    <row r="85" spans="2:10" ht="29.25" thickBot="1">
      <c r="B85" s="1" t="s">
        <v>134</v>
      </c>
      <c r="C85" s="41" t="s">
        <v>42</v>
      </c>
      <c r="D85" s="2" t="s">
        <v>0</v>
      </c>
      <c r="E85" s="2" t="s">
        <v>1</v>
      </c>
      <c r="F85" s="2" t="s">
        <v>2</v>
      </c>
      <c r="G85" s="3" t="s">
        <v>39</v>
      </c>
      <c r="H85" s="3" t="s">
        <v>40</v>
      </c>
      <c r="I85" s="3" t="s">
        <v>41</v>
      </c>
      <c r="J85" s="102" t="s">
        <v>38</v>
      </c>
    </row>
    <row r="86" spans="2:10" ht="15">
      <c r="B86" s="19">
        <v>1</v>
      </c>
      <c r="C86" s="20" t="s">
        <v>131</v>
      </c>
      <c r="D86" s="20" t="s">
        <v>125</v>
      </c>
      <c r="E86" s="21" t="s">
        <v>76</v>
      </c>
      <c r="F86" s="26">
        <v>1951</v>
      </c>
      <c r="G86" s="39">
        <f>'Lampedžiai 2015'!I79</f>
        <v>471</v>
      </c>
      <c r="H86" s="39">
        <f>'Plateliai 2015'!I78</f>
        <v>412</v>
      </c>
      <c r="I86" s="71">
        <f>'Sudeikiai 2015'!I78</f>
        <v>586</v>
      </c>
      <c r="J86" s="108">
        <f>SUM(G86:I86)</f>
        <v>1469</v>
      </c>
    </row>
    <row r="87" spans="2:10" ht="15">
      <c r="B87" s="24">
        <v>2</v>
      </c>
      <c r="C87" s="9" t="s">
        <v>20</v>
      </c>
      <c r="D87" s="9" t="s">
        <v>126</v>
      </c>
      <c r="E87" s="8" t="s">
        <v>3</v>
      </c>
      <c r="F87" s="18">
        <v>1995</v>
      </c>
      <c r="G87" s="40">
        <f>'Lampedžiai 2015'!I80</f>
        <v>514</v>
      </c>
      <c r="H87" s="40">
        <f>'Plateliai 2015'!I79</f>
        <v>392</v>
      </c>
      <c r="I87" s="40">
        <f>'Sudeikiai 2015'!I79</f>
        <v>347</v>
      </c>
      <c r="J87" s="109">
        <f>SUM(G87:I87)</f>
        <v>1253</v>
      </c>
    </row>
    <row r="88" spans="2:10" ht="15">
      <c r="B88" s="24">
        <v>3</v>
      </c>
      <c r="C88" s="9" t="s">
        <v>21</v>
      </c>
      <c r="D88" s="9" t="s">
        <v>127</v>
      </c>
      <c r="E88" s="8" t="s">
        <v>37</v>
      </c>
      <c r="F88" s="17">
        <v>1997</v>
      </c>
      <c r="G88" s="40">
        <f>'Lampedžiai 2015'!I81</f>
        <v>376</v>
      </c>
      <c r="H88" s="40">
        <f>'Plateliai 2015'!I80</f>
        <v>381</v>
      </c>
      <c r="I88" s="40">
        <f>'Sudeikiai 2015'!I80</f>
        <v>423</v>
      </c>
      <c r="J88" s="109">
        <f>SUM(G88:I88)</f>
        <v>1180</v>
      </c>
    </row>
    <row r="89" spans="2:10" ht="15.75" thickBot="1">
      <c r="B89" s="44">
        <v>4</v>
      </c>
      <c r="C89" s="45" t="s">
        <v>27</v>
      </c>
      <c r="D89" s="45" t="s">
        <v>128</v>
      </c>
      <c r="E89" s="46" t="s">
        <v>77</v>
      </c>
      <c r="F89" s="48">
        <v>2000</v>
      </c>
      <c r="G89" s="57">
        <f>'Lampedžiai 2015'!I82</f>
        <v>392</v>
      </c>
      <c r="H89" s="40">
        <f>'Plateliai 2015'!I81</f>
        <v>489</v>
      </c>
      <c r="I89" s="58">
        <f>'Sudeikiai 2015'!I81</f>
        <v>413</v>
      </c>
      <c r="J89" s="110">
        <f>SUM(G89:I89)</f>
        <v>1294</v>
      </c>
    </row>
    <row r="90" spans="2:10" ht="15.75" thickBot="1">
      <c r="B90" s="149" t="s">
        <v>13</v>
      </c>
      <c r="C90" s="150"/>
      <c r="D90" s="150"/>
      <c r="E90" s="150"/>
      <c r="F90" s="150"/>
      <c r="G90" s="150"/>
      <c r="H90" s="150"/>
      <c r="I90" s="151"/>
      <c r="J90" s="103">
        <f>SUM(J86:J89)</f>
        <v>5196</v>
      </c>
    </row>
    <row r="91" spans="2:10" ht="15">
      <c r="B91" s="50"/>
      <c r="C91" s="50"/>
      <c r="D91" s="50"/>
      <c r="E91" s="50"/>
      <c r="F91" s="50"/>
      <c r="G91" s="50"/>
      <c r="H91" s="50"/>
      <c r="I91" s="50"/>
      <c r="J91" s="98"/>
    </row>
    <row r="92" spans="2:10" ht="15">
      <c r="B92" s="50"/>
      <c r="C92" s="50"/>
      <c r="D92" s="50"/>
      <c r="E92" s="50"/>
      <c r="F92" s="50"/>
      <c r="G92" s="50"/>
      <c r="H92" s="50"/>
      <c r="I92" s="50"/>
      <c r="J92" s="98"/>
    </row>
    <row r="94" spans="1:10" ht="15">
      <c r="A94" s="4" t="s">
        <v>110</v>
      </c>
      <c r="B94" s="62" t="s">
        <v>78</v>
      </c>
      <c r="C94" s="62"/>
      <c r="D94" s="62"/>
      <c r="E94" s="62"/>
      <c r="F94" s="62"/>
      <c r="G94" s="62"/>
      <c r="H94" s="62"/>
      <c r="I94" s="62"/>
      <c r="J94" s="101"/>
    </row>
    <row r="95" ht="15.75" thickBot="1"/>
    <row r="96" spans="2:10" ht="29.25" thickBot="1">
      <c r="B96" s="1" t="s">
        <v>134</v>
      </c>
      <c r="C96" s="41" t="s">
        <v>42</v>
      </c>
      <c r="D96" s="2" t="s">
        <v>0</v>
      </c>
      <c r="E96" s="2" t="s">
        <v>1</v>
      </c>
      <c r="F96" s="2" t="s">
        <v>2</v>
      </c>
      <c r="G96" s="3" t="s">
        <v>39</v>
      </c>
      <c r="H96" s="3" t="s">
        <v>40</v>
      </c>
      <c r="I96" s="3" t="s">
        <v>41</v>
      </c>
      <c r="J96" s="102" t="s">
        <v>38</v>
      </c>
    </row>
    <row r="97" spans="2:10" ht="15">
      <c r="B97" s="19">
        <v>1</v>
      </c>
      <c r="C97" s="20" t="s">
        <v>22</v>
      </c>
      <c r="D97" s="20">
        <v>851</v>
      </c>
      <c r="E97" s="21" t="s">
        <v>79</v>
      </c>
      <c r="F97" s="26">
        <v>1961</v>
      </c>
      <c r="G97" s="39">
        <f>'Lampedžiai 2015'!I88</f>
        <v>336</v>
      </c>
      <c r="H97" s="39">
        <f>'Plateliai 2015'!I87</f>
        <v>411</v>
      </c>
      <c r="I97" s="71">
        <f>'Sudeikiai 2015'!I87</f>
        <v>425</v>
      </c>
      <c r="J97" s="108">
        <f>SUM(G97:I97)</f>
        <v>1172</v>
      </c>
    </row>
    <row r="98" spans="2:10" ht="15">
      <c r="B98" s="24">
        <v>2</v>
      </c>
      <c r="C98" s="9" t="s">
        <v>30</v>
      </c>
      <c r="D98" s="9">
        <v>702</v>
      </c>
      <c r="E98" s="8" t="s">
        <v>29</v>
      </c>
      <c r="F98" s="18">
        <v>1969</v>
      </c>
      <c r="G98" s="40">
        <f>'Lampedžiai 2015'!I89</f>
        <v>373</v>
      </c>
      <c r="H98" s="40">
        <f>'Plateliai 2015'!I88</f>
        <v>496</v>
      </c>
      <c r="I98" s="40">
        <f>'Sudeikiai 2015'!I88</f>
        <v>529</v>
      </c>
      <c r="J98" s="109">
        <f>SUM(G98:I98)</f>
        <v>1398</v>
      </c>
    </row>
    <row r="99" spans="2:10" ht="15">
      <c r="B99" s="24">
        <v>3</v>
      </c>
      <c r="C99" s="9" t="s">
        <v>21</v>
      </c>
      <c r="D99" s="9">
        <v>254</v>
      </c>
      <c r="E99" s="8" t="s">
        <v>80</v>
      </c>
      <c r="F99" s="17">
        <v>1994</v>
      </c>
      <c r="G99" s="40">
        <f>'Lampedžiai 2015'!I90</f>
        <v>385</v>
      </c>
      <c r="H99" s="40">
        <f>'Plateliai 2015'!I89</f>
        <v>504</v>
      </c>
      <c r="I99" s="40">
        <f>'Sudeikiai 2015'!I89</f>
        <v>403</v>
      </c>
      <c r="J99" s="109">
        <f>SUM(G99:I99)</f>
        <v>1292</v>
      </c>
    </row>
    <row r="100" spans="2:10" ht="15.75" thickBot="1">
      <c r="B100" s="44">
        <v>4</v>
      </c>
      <c r="C100" s="45" t="s">
        <v>21</v>
      </c>
      <c r="D100" s="45">
        <v>253</v>
      </c>
      <c r="E100" s="46" t="s">
        <v>81</v>
      </c>
      <c r="F100" s="48">
        <v>1997</v>
      </c>
      <c r="G100" s="57">
        <f>'Lampedžiai 2015'!I91</f>
        <v>368</v>
      </c>
      <c r="H100" s="40">
        <f>'Plateliai 2015'!I90</f>
        <v>369</v>
      </c>
      <c r="I100" s="58">
        <f>'Sudeikiai 2015'!I90</f>
        <v>348</v>
      </c>
      <c r="J100" s="110">
        <f>SUM(G100:I100)</f>
        <v>1085</v>
      </c>
    </row>
    <row r="101" spans="2:10" ht="15.75" thickBot="1">
      <c r="B101" s="149" t="s">
        <v>13</v>
      </c>
      <c r="C101" s="150"/>
      <c r="D101" s="150"/>
      <c r="E101" s="150"/>
      <c r="F101" s="150"/>
      <c r="G101" s="150"/>
      <c r="H101" s="150"/>
      <c r="I101" s="151"/>
      <c r="J101" s="103">
        <f>SUM(J97:J100)</f>
        <v>4947</v>
      </c>
    </row>
    <row r="102" spans="2:10" ht="15">
      <c r="B102" s="50"/>
      <c r="C102" s="50"/>
      <c r="D102" s="50"/>
      <c r="E102" s="50"/>
      <c r="F102" s="50"/>
      <c r="G102" s="50"/>
      <c r="H102" s="50"/>
      <c r="I102" s="50"/>
      <c r="J102" s="98"/>
    </row>
    <row r="104" spans="1:10" ht="15">
      <c r="A104" s="4" t="s">
        <v>111</v>
      </c>
      <c r="B104" s="62" t="s">
        <v>82</v>
      </c>
      <c r="C104" s="62"/>
      <c r="D104" s="62"/>
      <c r="E104" s="62"/>
      <c r="F104" s="62"/>
      <c r="G104" s="62"/>
      <c r="H104" s="62"/>
      <c r="I104" s="62"/>
      <c r="J104" s="101"/>
    </row>
    <row r="105" ht="15.75" thickBot="1"/>
    <row r="106" spans="2:10" ht="29.25" thickBot="1">
      <c r="B106" s="1" t="s">
        <v>134</v>
      </c>
      <c r="C106" s="41" t="s">
        <v>42</v>
      </c>
      <c r="D106" s="2" t="s">
        <v>0</v>
      </c>
      <c r="E106" s="2" t="s">
        <v>1</v>
      </c>
      <c r="F106" s="2" t="s">
        <v>2</v>
      </c>
      <c r="G106" s="3" t="s">
        <v>39</v>
      </c>
      <c r="H106" s="3" t="s">
        <v>40</v>
      </c>
      <c r="I106" s="3" t="s">
        <v>41</v>
      </c>
      <c r="J106" s="102" t="s">
        <v>38</v>
      </c>
    </row>
    <row r="107" spans="2:10" ht="15">
      <c r="B107" s="19">
        <v>1</v>
      </c>
      <c r="C107" s="20" t="s">
        <v>132</v>
      </c>
      <c r="D107" s="20">
        <v>460</v>
      </c>
      <c r="E107" s="21" t="s">
        <v>83</v>
      </c>
      <c r="F107" s="26">
        <v>1981</v>
      </c>
      <c r="G107" s="39">
        <f>'Lampedžiai 2015'!I97</f>
        <v>65</v>
      </c>
      <c r="H107" s="39">
        <f>'Plateliai 2015'!I96</f>
        <v>0</v>
      </c>
      <c r="I107" s="71">
        <f>'Sudeikiai 2015'!I96</f>
        <v>0</v>
      </c>
      <c r="J107" s="108">
        <f>SUM(G107:I107)</f>
        <v>65</v>
      </c>
    </row>
    <row r="108" spans="2:10" ht="15">
      <c r="B108" s="24">
        <v>2</v>
      </c>
      <c r="C108" s="9" t="s">
        <v>20</v>
      </c>
      <c r="D108" s="9">
        <v>207</v>
      </c>
      <c r="E108" s="8" t="s">
        <v>84</v>
      </c>
      <c r="F108" s="18">
        <v>1995</v>
      </c>
      <c r="G108" s="40">
        <f>'Lampedžiai 2015'!I98</f>
        <v>222</v>
      </c>
      <c r="H108" s="40">
        <f>'Plateliai 2015'!I97</f>
        <v>0</v>
      </c>
      <c r="I108" s="40">
        <f>'Sudeikiai 2015'!I97</f>
        <v>0</v>
      </c>
      <c r="J108" s="109">
        <f>SUM(G108:I108)</f>
        <v>222</v>
      </c>
    </row>
    <row r="109" spans="2:10" ht="15">
      <c r="B109" s="24">
        <v>3</v>
      </c>
      <c r="C109" s="9"/>
      <c r="D109" s="9"/>
      <c r="E109" s="8" t="s">
        <v>85</v>
      </c>
      <c r="F109" s="17"/>
      <c r="G109" s="40">
        <f>'Lampedžiai 2015'!I99</f>
        <v>0</v>
      </c>
      <c r="H109" s="40">
        <f>'Plateliai 2015'!I98</f>
        <v>0</v>
      </c>
      <c r="I109" s="40">
        <f>'Sudeikiai 2015'!I98</f>
        <v>0</v>
      </c>
      <c r="J109" s="109">
        <f>SUM(G109:I109)</f>
        <v>0</v>
      </c>
    </row>
    <row r="110" spans="2:10" ht="15.75" thickBot="1">
      <c r="B110" s="44">
        <v>4</v>
      </c>
      <c r="C110" s="45" t="s">
        <v>19</v>
      </c>
      <c r="D110" s="45">
        <v>601</v>
      </c>
      <c r="E110" s="46" t="s">
        <v>86</v>
      </c>
      <c r="F110" s="48">
        <v>1974</v>
      </c>
      <c r="G110" s="57">
        <f>'Lampedžiai 2015'!I100</f>
        <v>310</v>
      </c>
      <c r="H110" s="40">
        <f>'Plateliai 2015'!I99</f>
        <v>0</v>
      </c>
      <c r="I110" s="58">
        <f>'Sudeikiai 2015'!I99</f>
        <v>0</v>
      </c>
      <c r="J110" s="110">
        <f>SUM(G110:I110)</f>
        <v>310</v>
      </c>
    </row>
    <row r="111" spans="2:10" ht="15.75" thickBot="1">
      <c r="B111" s="149" t="s">
        <v>13</v>
      </c>
      <c r="C111" s="150"/>
      <c r="D111" s="150"/>
      <c r="E111" s="150"/>
      <c r="F111" s="150"/>
      <c r="G111" s="150"/>
      <c r="H111" s="150"/>
      <c r="I111" s="151"/>
      <c r="J111" s="103">
        <f>SUM(J107:J110)</f>
        <v>597</v>
      </c>
    </row>
    <row r="112" spans="2:10" ht="15">
      <c r="B112" s="50"/>
      <c r="C112" s="50"/>
      <c r="D112" s="50"/>
      <c r="E112" s="50"/>
      <c r="F112" s="50"/>
      <c r="G112" s="50"/>
      <c r="H112" s="50"/>
      <c r="I112" s="50"/>
      <c r="J112" s="98"/>
    </row>
    <row r="113" spans="2:10" ht="15">
      <c r="B113" s="50"/>
      <c r="C113" s="50"/>
      <c r="D113" s="50"/>
      <c r="E113" s="50"/>
      <c r="F113" s="50"/>
      <c r="G113" s="50"/>
      <c r="H113" s="50"/>
      <c r="I113" s="50"/>
      <c r="J113" s="98"/>
    </row>
    <row r="114" spans="1:10" ht="15">
      <c r="A114" s="4" t="s">
        <v>112</v>
      </c>
      <c r="B114" s="62" t="s">
        <v>89</v>
      </c>
      <c r="C114" s="62"/>
      <c r="D114" s="62"/>
      <c r="E114" s="62"/>
      <c r="F114" s="62"/>
      <c r="G114" s="62"/>
      <c r="H114" s="62"/>
      <c r="I114" s="62"/>
      <c r="J114" s="101"/>
    </row>
    <row r="115" ht="15.75" thickBot="1"/>
    <row r="116" spans="2:10" ht="29.25" thickBot="1">
      <c r="B116" s="1" t="s">
        <v>134</v>
      </c>
      <c r="C116" s="41" t="s">
        <v>42</v>
      </c>
      <c r="D116" s="2" t="s">
        <v>0</v>
      </c>
      <c r="E116" s="2" t="s">
        <v>1</v>
      </c>
      <c r="F116" s="2" t="s">
        <v>2</v>
      </c>
      <c r="G116" s="3" t="s">
        <v>39</v>
      </c>
      <c r="H116" s="3" t="s">
        <v>40</v>
      </c>
      <c r="I116" s="3" t="s">
        <v>41</v>
      </c>
      <c r="J116" s="102" t="s">
        <v>38</v>
      </c>
    </row>
    <row r="117" spans="2:10" ht="15">
      <c r="B117" s="19">
        <v>1</v>
      </c>
      <c r="C117" s="20" t="s">
        <v>24</v>
      </c>
      <c r="D117" s="20">
        <v>559</v>
      </c>
      <c r="E117" s="21" t="s">
        <v>88</v>
      </c>
      <c r="F117" s="26">
        <v>1978</v>
      </c>
      <c r="G117" s="39">
        <f>'Lampedžiai 2015'!I106</f>
        <v>156</v>
      </c>
      <c r="H117" s="39">
        <f>'Plateliai 2015'!I105</f>
        <v>185</v>
      </c>
      <c r="I117" s="71">
        <f>'Sudeikiai 2015'!I105</f>
        <v>213</v>
      </c>
      <c r="J117" s="108">
        <f>SUM(G117:I117)</f>
        <v>554</v>
      </c>
    </row>
    <row r="118" spans="2:10" ht="15">
      <c r="B118" s="24">
        <v>2</v>
      </c>
      <c r="C118" s="9" t="s">
        <v>20</v>
      </c>
      <c r="D118" s="9">
        <v>212</v>
      </c>
      <c r="E118" s="8" t="s">
        <v>90</v>
      </c>
      <c r="F118" s="18">
        <v>1995</v>
      </c>
      <c r="G118" s="40">
        <f>'Lampedžiai 2015'!I107</f>
        <v>416</v>
      </c>
      <c r="H118" s="40">
        <f>'Plateliai 2015'!I106</f>
        <v>0</v>
      </c>
      <c r="I118" s="40">
        <f>'Sudeikiai 2015'!I106</f>
        <v>0</v>
      </c>
      <c r="J118" s="109">
        <f>SUM(G118:I118)</f>
        <v>416</v>
      </c>
    </row>
    <row r="119" spans="2:10" ht="15">
      <c r="B119" s="24">
        <v>3</v>
      </c>
      <c r="C119" s="9" t="s">
        <v>21</v>
      </c>
      <c r="D119" s="9">
        <v>252</v>
      </c>
      <c r="E119" s="8" t="s">
        <v>87</v>
      </c>
      <c r="F119" s="17">
        <v>1996</v>
      </c>
      <c r="G119" s="40">
        <f>'Lampedžiai 2015'!I108</f>
        <v>268</v>
      </c>
      <c r="H119" s="40">
        <f>'Plateliai 2015'!I107</f>
        <v>0</v>
      </c>
      <c r="I119" s="40">
        <f>'Sudeikiai 2015'!I107</f>
        <v>362</v>
      </c>
      <c r="J119" s="109">
        <f>SUM(G119:I119)</f>
        <v>630</v>
      </c>
    </row>
    <row r="120" spans="2:10" ht="15.75" thickBot="1">
      <c r="B120" s="44">
        <v>4</v>
      </c>
      <c r="C120" s="45" t="s">
        <v>20</v>
      </c>
      <c r="D120" s="45">
        <v>204</v>
      </c>
      <c r="E120" s="46" t="s">
        <v>15</v>
      </c>
      <c r="F120" s="48">
        <v>1998</v>
      </c>
      <c r="G120" s="57">
        <f>'Lampedžiai 2015'!I109</f>
        <v>451</v>
      </c>
      <c r="H120" s="40">
        <f>'Plateliai 2015'!I108</f>
        <v>544</v>
      </c>
      <c r="I120" s="58">
        <f>'Sudeikiai 2015'!I108</f>
        <v>537</v>
      </c>
      <c r="J120" s="110">
        <f>SUM(G120:I120)</f>
        <v>1532</v>
      </c>
    </row>
    <row r="121" spans="2:10" ht="15.75" thickBot="1">
      <c r="B121" s="149" t="s">
        <v>13</v>
      </c>
      <c r="C121" s="150"/>
      <c r="D121" s="150"/>
      <c r="E121" s="150"/>
      <c r="F121" s="150"/>
      <c r="G121" s="150"/>
      <c r="H121" s="150"/>
      <c r="I121" s="151"/>
      <c r="J121" s="103">
        <f>SUM(J117:J120)</f>
        <v>3132</v>
      </c>
    </row>
    <row r="122" spans="2:10" ht="15">
      <c r="B122" s="50"/>
      <c r="C122" s="50"/>
      <c r="D122" s="50"/>
      <c r="E122" s="50"/>
      <c r="F122" s="50"/>
      <c r="G122" s="50"/>
      <c r="H122" s="50"/>
      <c r="I122" s="50"/>
      <c r="J122" s="98"/>
    </row>
    <row r="123" spans="2:10" ht="15">
      <c r="B123" s="50"/>
      <c r="C123" s="50"/>
      <c r="D123" s="50"/>
      <c r="E123" s="50"/>
      <c r="F123" s="50"/>
      <c r="G123" s="50"/>
      <c r="H123" s="50"/>
      <c r="I123" s="50"/>
      <c r="J123" s="98"/>
    </row>
    <row r="125" spans="1:10" ht="15">
      <c r="A125" s="4" t="s">
        <v>113</v>
      </c>
      <c r="B125" s="62" t="s">
        <v>91</v>
      </c>
      <c r="C125" s="62"/>
      <c r="D125" s="62"/>
      <c r="E125" s="62"/>
      <c r="F125" s="62"/>
      <c r="G125" s="62"/>
      <c r="H125" s="62"/>
      <c r="I125" s="62"/>
      <c r="J125" s="101"/>
    </row>
    <row r="126" ht="15.75" thickBot="1"/>
    <row r="127" spans="2:10" ht="29.25" thickBot="1">
      <c r="B127" s="1" t="s">
        <v>134</v>
      </c>
      <c r="C127" s="41" t="s">
        <v>42</v>
      </c>
      <c r="D127" s="2" t="s">
        <v>0</v>
      </c>
      <c r="E127" s="2" t="s">
        <v>1</v>
      </c>
      <c r="F127" s="2" t="s">
        <v>2</v>
      </c>
      <c r="G127" s="3" t="s">
        <v>39</v>
      </c>
      <c r="H127" s="3" t="s">
        <v>40</v>
      </c>
      <c r="I127" s="3" t="s">
        <v>41</v>
      </c>
      <c r="J127" s="102" t="s">
        <v>38</v>
      </c>
    </row>
    <row r="128" spans="2:10" ht="15">
      <c r="B128" s="19">
        <v>1</v>
      </c>
      <c r="C128" s="20" t="s">
        <v>24</v>
      </c>
      <c r="D128" s="20">
        <v>558</v>
      </c>
      <c r="E128" s="21" t="s">
        <v>92</v>
      </c>
      <c r="F128" s="26">
        <v>1977</v>
      </c>
      <c r="G128" s="39">
        <f>'Lampedžiai 2015'!I115</f>
        <v>159</v>
      </c>
      <c r="H128" s="39">
        <f>'Plateliai 2015'!I114</f>
        <v>0</v>
      </c>
      <c r="I128" s="71">
        <f>'Sudeikiai 2015'!I114</f>
        <v>0</v>
      </c>
      <c r="J128" s="108">
        <f>SUM(G128:I128)</f>
        <v>159</v>
      </c>
    </row>
    <row r="129" spans="2:10" ht="15">
      <c r="B129" s="24">
        <v>2</v>
      </c>
      <c r="C129" s="9" t="s">
        <v>133</v>
      </c>
      <c r="D129" s="9">
        <v>401</v>
      </c>
      <c r="E129" s="8" t="s">
        <v>93</v>
      </c>
      <c r="F129" s="18">
        <v>1983</v>
      </c>
      <c r="G129" s="40">
        <f>'Lampedžiai 2015'!I116</f>
        <v>217</v>
      </c>
      <c r="H129" s="40">
        <f>'Plateliai 2015'!I115</f>
        <v>0</v>
      </c>
      <c r="I129" s="40">
        <f>'Sudeikiai 2015'!I115</f>
        <v>0</v>
      </c>
      <c r="J129" s="109">
        <f>SUM(G129:I129)</f>
        <v>217</v>
      </c>
    </row>
    <row r="130" spans="2:10" ht="15">
      <c r="B130" s="24">
        <v>3</v>
      </c>
      <c r="C130" s="9" t="s">
        <v>26</v>
      </c>
      <c r="D130" s="9">
        <v>303</v>
      </c>
      <c r="E130" s="8" t="s">
        <v>94</v>
      </c>
      <c r="F130" s="17">
        <v>1988</v>
      </c>
      <c r="G130" s="40">
        <f>'Lampedžiai 2015'!I117</f>
        <v>219</v>
      </c>
      <c r="H130" s="40">
        <f>'Plateliai 2015'!I116</f>
        <v>0</v>
      </c>
      <c r="I130" s="40">
        <f>'Sudeikiai 2015'!I116</f>
        <v>229</v>
      </c>
      <c r="J130" s="109">
        <f>SUM(G130:I130)</f>
        <v>448</v>
      </c>
    </row>
    <row r="131" spans="2:10" ht="15.75" thickBot="1">
      <c r="B131" s="44">
        <v>4</v>
      </c>
      <c r="C131" s="45" t="s">
        <v>133</v>
      </c>
      <c r="D131" s="45">
        <v>402</v>
      </c>
      <c r="E131" s="46" t="s">
        <v>95</v>
      </c>
      <c r="F131" s="48">
        <v>1984</v>
      </c>
      <c r="G131" s="57">
        <f>'Lampedžiai 2015'!I118</f>
        <v>339</v>
      </c>
      <c r="H131" s="40">
        <f>'Plateliai 2015'!I117</f>
        <v>0</v>
      </c>
      <c r="I131" s="58">
        <f>'Sudeikiai 2015'!I117</f>
        <v>0</v>
      </c>
      <c r="J131" s="110">
        <f>SUM(G131:I131)</f>
        <v>339</v>
      </c>
    </row>
    <row r="132" spans="2:10" ht="15.75" thickBot="1">
      <c r="B132" s="149" t="s">
        <v>13</v>
      </c>
      <c r="C132" s="150"/>
      <c r="D132" s="150"/>
      <c r="E132" s="150"/>
      <c r="F132" s="150"/>
      <c r="G132" s="150"/>
      <c r="H132" s="150"/>
      <c r="I132" s="151"/>
      <c r="J132" s="103">
        <f>SUM(J128:J131)</f>
        <v>1163</v>
      </c>
    </row>
    <row r="135" spans="1:10" ht="15">
      <c r="A135" s="4" t="s">
        <v>114</v>
      </c>
      <c r="B135" s="62" t="s">
        <v>96</v>
      </c>
      <c r="C135" s="62"/>
      <c r="D135" s="62"/>
      <c r="E135" s="62"/>
      <c r="F135" s="62"/>
      <c r="G135" s="62"/>
      <c r="H135" s="62"/>
      <c r="I135" s="62"/>
      <c r="J135" s="101"/>
    </row>
    <row r="136" ht="15.75" thickBot="1"/>
    <row r="137" spans="2:10" ht="29.25" thickBot="1">
      <c r="B137" s="1" t="s">
        <v>134</v>
      </c>
      <c r="C137" s="41" t="s">
        <v>42</v>
      </c>
      <c r="D137" s="2" t="s">
        <v>0</v>
      </c>
      <c r="E137" s="2" t="s">
        <v>1</v>
      </c>
      <c r="F137" s="2" t="s">
        <v>2</v>
      </c>
      <c r="G137" s="3" t="s">
        <v>39</v>
      </c>
      <c r="H137" s="3" t="s">
        <v>40</v>
      </c>
      <c r="I137" s="3" t="s">
        <v>41</v>
      </c>
      <c r="J137" s="102" t="s">
        <v>38</v>
      </c>
    </row>
    <row r="138" spans="2:10" ht="15">
      <c r="B138" s="19">
        <v>1</v>
      </c>
      <c r="C138" s="20" t="s">
        <v>129</v>
      </c>
      <c r="D138" s="20">
        <v>651</v>
      </c>
      <c r="E138" s="21" t="s">
        <v>97</v>
      </c>
      <c r="F138" s="26">
        <v>1974</v>
      </c>
      <c r="G138" s="39">
        <f>'Lampedžiai 2015'!I125</f>
        <v>267</v>
      </c>
      <c r="H138" s="39">
        <f>'Plateliai 2015'!I124</f>
        <v>336</v>
      </c>
      <c r="I138" s="71">
        <f>'Sudeikiai 2015'!I124</f>
        <v>295</v>
      </c>
      <c r="J138" s="108">
        <f>SUM(G138:I138)</f>
        <v>898</v>
      </c>
    </row>
    <row r="139" spans="2:10" ht="15">
      <c r="B139" s="24">
        <v>2</v>
      </c>
      <c r="C139" s="9" t="s">
        <v>20</v>
      </c>
      <c r="D139" s="9">
        <v>210</v>
      </c>
      <c r="E139" s="8" t="s">
        <v>98</v>
      </c>
      <c r="F139" s="18">
        <v>1991</v>
      </c>
      <c r="G139" s="40">
        <f>'Lampedžiai 2015'!I126</f>
        <v>282</v>
      </c>
      <c r="H139" s="40">
        <f>'Plateliai 2015'!I125</f>
        <v>345</v>
      </c>
      <c r="I139" s="40">
        <f>'Sudeikiai 2015'!I125</f>
        <v>0</v>
      </c>
      <c r="J139" s="109">
        <f>SUM(G139:I139)</f>
        <v>627</v>
      </c>
    </row>
    <row r="140" spans="2:10" ht="15">
      <c r="B140" s="24">
        <v>3</v>
      </c>
      <c r="C140" s="9" t="s">
        <v>129</v>
      </c>
      <c r="D140" s="9">
        <v>657</v>
      </c>
      <c r="E140" s="8" t="s">
        <v>99</v>
      </c>
      <c r="F140" s="17">
        <v>1974</v>
      </c>
      <c r="G140" s="40">
        <f>'Lampedžiai 2015'!I127</f>
        <v>192</v>
      </c>
      <c r="H140" s="40">
        <f>'Plateliai 2015'!I126</f>
        <v>0</v>
      </c>
      <c r="I140" s="40">
        <f>'Sudeikiai 2015'!I126</f>
        <v>212</v>
      </c>
      <c r="J140" s="109">
        <f>SUM(G140:I140)</f>
        <v>404</v>
      </c>
    </row>
    <row r="141" spans="2:10" ht="15.75" thickBot="1">
      <c r="B141" s="44">
        <v>4</v>
      </c>
      <c r="C141" s="45" t="s">
        <v>24</v>
      </c>
      <c r="D141" s="45">
        <v>556</v>
      </c>
      <c r="E141" s="46" t="s">
        <v>100</v>
      </c>
      <c r="F141" s="48">
        <v>1980</v>
      </c>
      <c r="G141" s="57">
        <f>'Lampedžiai 2015'!I128</f>
        <v>225</v>
      </c>
      <c r="H141" s="40">
        <f>'Plateliai 2015'!I127</f>
        <v>0</v>
      </c>
      <c r="I141" s="58">
        <f>'Sudeikiai 2015'!I127</f>
        <v>0</v>
      </c>
      <c r="J141" s="110">
        <f>SUM(G141:I141)</f>
        <v>225</v>
      </c>
    </row>
    <row r="142" spans="2:10" ht="15.75" thickBot="1">
      <c r="B142" s="149" t="s">
        <v>13</v>
      </c>
      <c r="C142" s="150"/>
      <c r="D142" s="150"/>
      <c r="E142" s="150"/>
      <c r="F142" s="150"/>
      <c r="G142" s="150"/>
      <c r="H142" s="150"/>
      <c r="I142" s="151"/>
      <c r="J142" s="103">
        <f>SUM(J138:J141)</f>
        <v>2154</v>
      </c>
    </row>
  </sheetData>
  <sheetProtection/>
  <mergeCells count="14">
    <mergeCell ref="B19:I19"/>
    <mergeCell ref="B10:I10"/>
    <mergeCell ref="B58:I58"/>
    <mergeCell ref="B30:I30"/>
    <mergeCell ref="B39:I39"/>
    <mergeCell ref="B48:I48"/>
    <mergeCell ref="B142:I142"/>
    <mergeCell ref="B121:I121"/>
    <mergeCell ref="B132:I132"/>
    <mergeCell ref="B70:I70"/>
    <mergeCell ref="B79:I79"/>
    <mergeCell ref="B111:I111"/>
    <mergeCell ref="B90:I90"/>
    <mergeCell ref="B101:I101"/>
  </mergeCells>
  <printOptions/>
  <pageMargins left="0.25" right="0.25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29"/>
  <sheetViews>
    <sheetView zoomScalePageLayoutView="0" workbookViewId="0" topLeftCell="A1">
      <selection activeCell="I52" sqref="I52"/>
    </sheetView>
  </sheetViews>
  <sheetFormatPr defaultColWidth="9.140625" defaultRowHeight="15"/>
  <cols>
    <col min="1" max="1" width="3.00390625" style="4" customWidth="1"/>
    <col min="2" max="2" width="9.140625" style="4" customWidth="1"/>
    <col min="3" max="3" width="7.8515625" style="4" customWidth="1"/>
    <col min="4" max="4" width="20.57421875" style="4" bestFit="1" customWidth="1"/>
    <col min="5" max="5" width="9.140625" style="6" customWidth="1"/>
    <col min="6" max="6" width="13.140625" style="5" customWidth="1"/>
    <col min="7" max="8" width="13.7109375" style="5" customWidth="1"/>
    <col min="9" max="9" width="12.140625" style="91" customWidth="1"/>
    <col min="10" max="10" width="12.140625" style="4" customWidth="1"/>
    <col min="11" max="16384" width="9.140625" style="4" customWidth="1"/>
  </cols>
  <sheetData>
    <row r="3" spans="1:9" ht="15">
      <c r="A3" s="4" t="s">
        <v>101</v>
      </c>
      <c r="B3" s="158" t="s">
        <v>53</v>
      </c>
      <c r="C3" s="158"/>
      <c r="D3" s="158"/>
      <c r="E3" s="158"/>
      <c r="F3" s="158"/>
      <c r="G3" s="158"/>
      <c r="H3" s="158"/>
      <c r="I3" s="158"/>
    </row>
    <row r="4" ht="15.75" thickBot="1"/>
    <row r="5" spans="2:9" ht="43.5" thickBot="1">
      <c r="B5" s="76" t="s">
        <v>18</v>
      </c>
      <c r="C5" s="77" t="s">
        <v>42</v>
      </c>
      <c r="D5" s="75" t="s">
        <v>1</v>
      </c>
      <c r="E5" s="75" t="s">
        <v>2</v>
      </c>
      <c r="F5" s="78" t="s">
        <v>17</v>
      </c>
      <c r="G5" s="79" t="s">
        <v>5</v>
      </c>
      <c r="H5" s="80" t="s">
        <v>6</v>
      </c>
      <c r="I5" s="97" t="s">
        <v>7</v>
      </c>
    </row>
    <row r="6" spans="2:9" ht="15">
      <c r="B6" s="19">
        <v>1</v>
      </c>
      <c r="C6" s="20" t="s">
        <v>129</v>
      </c>
      <c r="D6" s="21" t="s">
        <v>54</v>
      </c>
      <c r="E6" s="26">
        <v>1974</v>
      </c>
      <c r="F6" s="53">
        <v>0.01857511574074074</v>
      </c>
      <c r="G6" s="22">
        <f>F6/20</f>
        <v>0.000928755787037037</v>
      </c>
      <c r="H6" s="22">
        <f>G6*15</f>
        <v>0.013931336805555555</v>
      </c>
      <c r="I6" s="93">
        <v>610</v>
      </c>
    </row>
    <row r="7" spans="2:9" ht="15">
      <c r="B7" s="24">
        <v>3</v>
      </c>
      <c r="C7" s="9" t="s">
        <v>28</v>
      </c>
      <c r="D7" s="8" t="s">
        <v>55</v>
      </c>
      <c r="E7" s="16">
        <v>1999</v>
      </c>
      <c r="F7" s="54">
        <v>0.022607986111111113</v>
      </c>
      <c r="G7" s="11">
        <f>F7/20</f>
        <v>0.0011303993055555557</v>
      </c>
      <c r="H7" s="11">
        <f>G7*15</f>
        <v>0.016955989583333334</v>
      </c>
      <c r="I7" s="94">
        <v>278</v>
      </c>
    </row>
    <row r="8" spans="2:9" ht="15">
      <c r="B8" s="24">
        <v>5</v>
      </c>
      <c r="C8" s="9" t="s">
        <v>129</v>
      </c>
      <c r="D8" s="8" t="s">
        <v>56</v>
      </c>
      <c r="E8" s="16">
        <v>1973</v>
      </c>
      <c r="F8" s="54">
        <v>0.022578356481481484</v>
      </c>
      <c r="G8" s="11">
        <f>F8/20</f>
        <v>0.0011289178240740743</v>
      </c>
      <c r="H8" s="11">
        <f>G8*15</f>
        <v>0.016933767361111116</v>
      </c>
      <c r="I8" s="94">
        <v>340</v>
      </c>
    </row>
    <row r="9" spans="2:9" ht="15.75" thickBot="1">
      <c r="B9" s="29">
        <v>6</v>
      </c>
      <c r="C9" s="30" t="s">
        <v>21</v>
      </c>
      <c r="D9" s="31" t="s">
        <v>43</v>
      </c>
      <c r="E9" s="32">
        <v>1997</v>
      </c>
      <c r="F9" s="55">
        <v>0.018452546296296297</v>
      </c>
      <c r="G9" s="33">
        <f>F9/20</f>
        <v>0.0009226273148148148</v>
      </c>
      <c r="H9" s="33">
        <f>G9*15</f>
        <v>0.013839409722222222</v>
      </c>
      <c r="I9" s="95">
        <v>388</v>
      </c>
    </row>
    <row r="10" spans="2:9" ht="15.75" thickBot="1">
      <c r="B10" s="159" t="s">
        <v>13</v>
      </c>
      <c r="C10" s="160"/>
      <c r="D10" s="160"/>
      <c r="E10" s="160"/>
      <c r="F10" s="160"/>
      <c r="G10" s="160"/>
      <c r="H10" s="161"/>
      <c r="I10" s="96">
        <f>SUM(I6:I9)</f>
        <v>1616</v>
      </c>
    </row>
    <row r="11" spans="2:9" ht="15">
      <c r="B11" s="50"/>
      <c r="C11" s="50"/>
      <c r="D11" s="50"/>
      <c r="E11" s="50"/>
      <c r="F11" s="50"/>
      <c r="G11" s="50"/>
      <c r="H11" s="50"/>
      <c r="I11" s="98"/>
    </row>
    <row r="12" spans="1:9" ht="15">
      <c r="A12" s="4" t="s">
        <v>102</v>
      </c>
      <c r="B12" s="158" t="s">
        <v>46</v>
      </c>
      <c r="C12" s="158"/>
      <c r="D12" s="158"/>
      <c r="E12" s="158"/>
      <c r="F12" s="158"/>
      <c r="G12" s="158"/>
      <c r="H12" s="158"/>
      <c r="I12" s="158"/>
    </row>
    <row r="13" ht="15.75" thickBot="1"/>
    <row r="14" spans="2:9" ht="43.5" thickBot="1">
      <c r="B14" s="1" t="s">
        <v>18</v>
      </c>
      <c r="C14" s="41" t="s">
        <v>42</v>
      </c>
      <c r="D14" s="2" t="s">
        <v>1</v>
      </c>
      <c r="E14" s="2" t="s">
        <v>2</v>
      </c>
      <c r="F14" s="3" t="s">
        <v>17</v>
      </c>
      <c r="G14" s="12" t="s">
        <v>5</v>
      </c>
      <c r="H14" s="13" t="s">
        <v>6</v>
      </c>
      <c r="I14" s="92" t="s">
        <v>7</v>
      </c>
    </row>
    <row r="15" spans="2:9" ht="15">
      <c r="B15" s="19">
        <v>1</v>
      </c>
      <c r="C15" s="20" t="s">
        <v>36</v>
      </c>
      <c r="D15" s="21" t="s">
        <v>47</v>
      </c>
      <c r="E15" s="26">
        <v>1966</v>
      </c>
      <c r="F15" s="53">
        <v>0.02124513888888889</v>
      </c>
      <c r="G15" s="22">
        <f>F15/20</f>
        <v>0.0010622569444444444</v>
      </c>
      <c r="H15" s="22">
        <f>G15*15</f>
        <v>0.015933854166666667</v>
      </c>
      <c r="I15" s="93">
        <v>447</v>
      </c>
    </row>
    <row r="16" spans="2:9" ht="15">
      <c r="B16" s="24">
        <v>1</v>
      </c>
      <c r="C16" s="9" t="s">
        <v>28</v>
      </c>
      <c r="D16" s="8" t="s">
        <v>16</v>
      </c>
      <c r="E16" s="16">
        <v>1999</v>
      </c>
      <c r="F16" s="54">
        <v>0.02018935185185185</v>
      </c>
      <c r="G16" s="11">
        <f>F16/20</f>
        <v>0.0010094675925925926</v>
      </c>
      <c r="H16" s="11">
        <f>G16*15</f>
        <v>0.015142013888888889</v>
      </c>
      <c r="I16" s="94">
        <v>391</v>
      </c>
    </row>
    <row r="17" spans="2:9" ht="15">
      <c r="B17" s="24">
        <v>2</v>
      </c>
      <c r="C17" s="9" t="s">
        <v>22</v>
      </c>
      <c r="D17" s="8" t="s">
        <v>35</v>
      </c>
      <c r="E17" s="16">
        <v>1961</v>
      </c>
      <c r="F17" s="54">
        <v>0.020616898148148148</v>
      </c>
      <c r="G17" s="11">
        <f>F17/20</f>
        <v>0.0010308449074074074</v>
      </c>
      <c r="H17" s="11">
        <f>G17*15</f>
        <v>0.015462673611111111</v>
      </c>
      <c r="I17" s="94">
        <v>551</v>
      </c>
    </row>
    <row r="18" spans="2:9" ht="15.75" thickBot="1">
      <c r="B18" s="29">
        <v>2</v>
      </c>
      <c r="C18" s="30" t="s">
        <v>27</v>
      </c>
      <c r="D18" s="31" t="s">
        <v>48</v>
      </c>
      <c r="E18" s="32">
        <v>1999</v>
      </c>
      <c r="F18" s="55">
        <v>0.01937696759259259</v>
      </c>
      <c r="G18" s="33">
        <f>F18/20</f>
        <v>0.0009688483796296296</v>
      </c>
      <c r="H18" s="33">
        <f>G18*15</f>
        <v>0.014532725694444444</v>
      </c>
      <c r="I18" s="95">
        <v>335</v>
      </c>
    </row>
    <row r="19" spans="2:9" ht="15.75" thickBot="1">
      <c r="B19" s="159" t="s">
        <v>13</v>
      </c>
      <c r="C19" s="160"/>
      <c r="D19" s="160"/>
      <c r="E19" s="160"/>
      <c r="F19" s="160"/>
      <c r="G19" s="160"/>
      <c r="H19" s="161"/>
      <c r="I19" s="96">
        <f>SUM(I15:I18)</f>
        <v>1724</v>
      </c>
    </row>
    <row r="21" spans="1:9" ht="15">
      <c r="A21" s="4" t="s">
        <v>103</v>
      </c>
      <c r="B21" s="158" t="s">
        <v>49</v>
      </c>
      <c r="C21" s="158"/>
      <c r="D21" s="158"/>
      <c r="E21" s="158"/>
      <c r="F21" s="158"/>
      <c r="G21" s="158"/>
      <c r="H21" s="158"/>
      <c r="I21" s="158"/>
    </row>
    <row r="22" ht="15.75" thickBot="1"/>
    <row r="23" spans="2:9" ht="43.5" thickBot="1">
      <c r="B23" s="1" t="s">
        <v>18</v>
      </c>
      <c r="C23" s="41" t="s">
        <v>42</v>
      </c>
      <c r="D23" s="2" t="s">
        <v>1</v>
      </c>
      <c r="E23" s="2" t="s">
        <v>2</v>
      </c>
      <c r="F23" s="3" t="s">
        <v>17</v>
      </c>
      <c r="G23" s="12" t="s">
        <v>5</v>
      </c>
      <c r="H23" s="13" t="s">
        <v>6</v>
      </c>
      <c r="I23" s="92" t="s">
        <v>7</v>
      </c>
    </row>
    <row r="24" spans="2:9" ht="15">
      <c r="B24" s="19">
        <v>1</v>
      </c>
      <c r="C24" s="20" t="s">
        <v>24</v>
      </c>
      <c r="D24" s="21" t="s">
        <v>50</v>
      </c>
      <c r="E24" s="26">
        <v>1979</v>
      </c>
      <c r="F24" s="53">
        <v>0.02008229166666667</v>
      </c>
      <c r="G24" s="22">
        <f>F24/20</f>
        <v>0.0010041145833333334</v>
      </c>
      <c r="H24" s="22">
        <f>G24*15</f>
        <v>0.015061718750000001</v>
      </c>
      <c r="I24" s="93">
        <v>432</v>
      </c>
    </row>
    <row r="25" spans="2:9" ht="15">
      <c r="B25" s="24">
        <v>1</v>
      </c>
      <c r="C25" s="9" t="s">
        <v>34</v>
      </c>
      <c r="D25" s="8" t="s">
        <v>51</v>
      </c>
      <c r="E25" s="15">
        <v>1962</v>
      </c>
      <c r="F25" s="54">
        <v>0.023051851851851855</v>
      </c>
      <c r="G25" s="11">
        <f>F25/20</f>
        <v>0.0011525925925925926</v>
      </c>
      <c r="H25" s="11">
        <f>G25*15</f>
        <v>0.01728888888888889</v>
      </c>
      <c r="I25" s="94">
        <v>535</v>
      </c>
    </row>
    <row r="26" spans="2:9" ht="15">
      <c r="B26" s="24">
        <v>5</v>
      </c>
      <c r="C26" s="9" t="s">
        <v>21</v>
      </c>
      <c r="D26" s="8" t="s">
        <v>14</v>
      </c>
      <c r="E26" s="17">
        <v>1997</v>
      </c>
      <c r="F26" s="54">
        <v>0.018411689814814815</v>
      </c>
      <c r="G26" s="11">
        <f>F26/20</f>
        <v>0.0009205844907407407</v>
      </c>
      <c r="H26" s="11">
        <f>G26*15</f>
        <v>0.013808767361111111</v>
      </c>
      <c r="I26" s="94">
        <v>391</v>
      </c>
    </row>
    <row r="27" spans="2:9" ht="15.75" thickBot="1">
      <c r="B27" s="29">
        <v>3</v>
      </c>
      <c r="C27" s="30" t="s">
        <v>21</v>
      </c>
      <c r="D27" s="31" t="s">
        <v>32</v>
      </c>
      <c r="E27" s="35">
        <v>1998</v>
      </c>
      <c r="F27" s="55">
        <v>0.01833425925925926</v>
      </c>
      <c r="G27" s="33">
        <f>F27/20</f>
        <v>0.0009167129629629629</v>
      </c>
      <c r="H27" s="33">
        <f>G27*15</f>
        <v>0.013750694444444444</v>
      </c>
      <c r="I27" s="95">
        <v>396</v>
      </c>
    </row>
    <row r="28" spans="2:9" ht="15.75" thickBot="1">
      <c r="B28" s="155" t="s">
        <v>13</v>
      </c>
      <c r="C28" s="156"/>
      <c r="D28" s="156"/>
      <c r="E28" s="156"/>
      <c r="F28" s="156"/>
      <c r="G28" s="156"/>
      <c r="H28" s="156"/>
      <c r="I28" s="96">
        <f>SUM(I24:I27)</f>
        <v>1754</v>
      </c>
    </row>
    <row r="30" spans="1:9" ht="15">
      <c r="A30" s="4" t="s">
        <v>104</v>
      </c>
      <c r="B30" s="158" t="s">
        <v>57</v>
      </c>
      <c r="C30" s="158"/>
      <c r="D30" s="158"/>
      <c r="E30" s="158"/>
      <c r="F30" s="158"/>
      <c r="G30" s="158"/>
      <c r="H30" s="158"/>
      <c r="I30" s="158"/>
    </row>
    <row r="31" ht="15.75" thickBot="1"/>
    <row r="32" spans="2:9" ht="43.5" thickBot="1">
      <c r="B32" s="1" t="s">
        <v>18</v>
      </c>
      <c r="C32" s="41" t="s">
        <v>42</v>
      </c>
      <c r="D32" s="2" t="s">
        <v>1</v>
      </c>
      <c r="E32" s="2" t="s">
        <v>2</v>
      </c>
      <c r="F32" s="3" t="s">
        <v>17</v>
      </c>
      <c r="G32" s="12" t="s">
        <v>5</v>
      </c>
      <c r="H32" s="13" t="s">
        <v>6</v>
      </c>
      <c r="I32" s="92" t="s">
        <v>7</v>
      </c>
    </row>
    <row r="33" spans="2:9" ht="15">
      <c r="B33" s="19"/>
      <c r="C33" s="20"/>
      <c r="D33" s="21" t="s">
        <v>58</v>
      </c>
      <c r="E33" s="27"/>
      <c r="F33" s="53">
        <v>0</v>
      </c>
      <c r="G33" s="22">
        <f>F33/20</f>
        <v>0</v>
      </c>
      <c r="H33" s="22">
        <f>G33*15</f>
        <v>0</v>
      </c>
      <c r="I33" s="93">
        <v>0</v>
      </c>
    </row>
    <row r="34" spans="2:9" ht="15">
      <c r="B34" s="24"/>
      <c r="C34" s="9"/>
      <c r="D34" s="8" t="s">
        <v>59</v>
      </c>
      <c r="E34" s="9"/>
      <c r="F34" s="54">
        <v>0</v>
      </c>
      <c r="G34" s="11">
        <f>F34/20</f>
        <v>0</v>
      </c>
      <c r="H34" s="11">
        <f>G34*15</f>
        <v>0</v>
      </c>
      <c r="I34" s="94">
        <v>0</v>
      </c>
    </row>
    <row r="35" spans="2:9" ht="15">
      <c r="B35" s="24">
        <v>21</v>
      </c>
      <c r="C35" s="9" t="s">
        <v>21</v>
      </c>
      <c r="D35" s="8" t="s">
        <v>60</v>
      </c>
      <c r="E35" s="7">
        <v>1992</v>
      </c>
      <c r="F35" s="54">
        <v>0.034090972222222224</v>
      </c>
      <c r="G35" s="11">
        <f>F35/20</f>
        <v>0.001704548611111111</v>
      </c>
      <c r="H35" s="11">
        <f>G35*15</f>
        <v>0.025568229166666668</v>
      </c>
      <c r="I35" s="94">
        <v>62</v>
      </c>
    </row>
    <row r="36" spans="2:9" ht="15.75" thickBot="1">
      <c r="B36" s="29">
        <v>18</v>
      </c>
      <c r="C36" s="30" t="s">
        <v>21</v>
      </c>
      <c r="D36" s="31" t="s">
        <v>61</v>
      </c>
      <c r="E36" s="36">
        <v>1993</v>
      </c>
      <c r="F36" s="55">
        <v>0.02381238425925926</v>
      </c>
      <c r="G36" s="33">
        <f>F36/20</f>
        <v>0.001190619212962963</v>
      </c>
      <c r="H36" s="33">
        <f>G36*15</f>
        <v>0.017859288194444444</v>
      </c>
      <c r="I36" s="95">
        <v>181</v>
      </c>
    </row>
    <row r="37" spans="2:9" ht="15.75" thickBot="1">
      <c r="B37" s="155" t="s">
        <v>13</v>
      </c>
      <c r="C37" s="156"/>
      <c r="D37" s="156"/>
      <c r="E37" s="156"/>
      <c r="F37" s="156"/>
      <c r="G37" s="156"/>
      <c r="H37" s="156"/>
      <c r="I37" s="96">
        <f>SUM(I33:I36)</f>
        <v>243</v>
      </c>
    </row>
    <row r="39" spans="1:9" ht="15">
      <c r="A39" s="4" t="s">
        <v>105</v>
      </c>
      <c r="B39" s="158" t="s">
        <v>118</v>
      </c>
      <c r="C39" s="158"/>
      <c r="D39" s="158"/>
      <c r="E39" s="158"/>
      <c r="F39" s="158"/>
      <c r="G39" s="158"/>
      <c r="H39" s="158"/>
      <c r="I39" s="158"/>
    </row>
    <row r="40" ht="15.75" thickBot="1"/>
    <row r="41" spans="2:9" ht="43.5" thickBot="1">
      <c r="B41" s="1" t="s">
        <v>18</v>
      </c>
      <c r="C41" s="41" t="s">
        <v>42</v>
      </c>
      <c r="D41" s="2" t="s">
        <v>1</v>
      </c>
      <c r="E41" s="2" t="s">
        <v>2</v>
      </c>
      <c r="F41" s="3" t="s">
        <v>17</v>
      </c>
      <c r="G41" s="12" t="s">
        <v>5</v>
      </c>
      <c r="H41" s="13" t="s">
        <v>6</v>
      </c>
      <c r="I41" s="92" t="s">
        <v>7</v>
      </c>
    </row>
    <row r="42" spans="2:9" ht="15">
      <c r="B42" s="19">
        <v>2</v>
      </c>
      <c r="C42" s="20" t="s">
        <v>34</v>
      </c>
      <c r="D42" s="21" t="s">
        <v>33</v>
      </c>
      <c r="E42" s="26">
        <v>1963</v>
      </c>
      <c r="F42" s="53">
        <v>0.024969791666666668</v>
      </c>
      <c r="G42" s="22">
        <f>F42/20</f>
        <v>0.0012484895833333334</v>
      </c>
      <c r="H42" s="22">
        <f>G42*15</f>
        <v>0.01872734375</v>
      </c>
      <c r="I42" s="93">
        <v>421</v>
      </c>
    </row>
    <row r="43" spans="2:9" ht="15">
      <c r="B43" s="24">
        <v>4</v>
      </c>
      <c r="C43" s="9" t="s">
        <v>34</v>
      </c>
      <c r="D43" s="8" t="s">
        <v>62</v>
      </c>
      <c r="E43" s="18">
        <v>1964</v>
      </c>
      <c r="F43" s="54">
        <v>0.026849074074074077</v>
      </c>
      <c r="G43" s="11">
        <f>F43/20</f>
        <v>0.0013424537037037038</v>
      </c>
      <c r="H43" s="11">
        <f>G43*15</f>
        <v>0.020136805555555557</v>
      </c>
      <c r="I43" s="94">
        <v>338</v>
      </c>
    </row>
    <row r="44" spans="2:9" ht="15">
      <c r="B44" s="24">
        <v>1</v>
      </c>
      <c r="C44" s="9" t="s">
        <v>21</v>
      </c>
      <c r="D44" s="8" t="s">
        <v>8</v>
      </c>
      <c r="E44" s="17">
        <v>1996</v>
      </c>
      <c r="F44" s="54">
        <v>0.017138541666666667</v>
      </c>
      <c r="G44" s="11">
        <f>F44/20</f>
        <v>0.0008569270833333333</v>
      </c>
      <c r="H44" s="11">
        <f>G44*15</f>
        <v>0.01285390625</v>
      </c>
      <c r="I44" s="94">
        <v>485</v>
      </c>
    </row>
    <row r="45" spans="2:9" ht="15.75" thickBot="1">
      <c r="B45" s="29">
        <v>2</v>
      </c>
      <c r="C45" s="30">
        <v>257</v>
      </c>
      <c r="D45" s="31" t="s">
        <v>9</v>
      </c>
      <c r="E45" s="36">
        <v>1991</v>
      </c>
      <c r="F45" s="55">
        <v>0.01832708333333333</v>
      </c>
      <c r="G45" s="33">
        <f>F45/20</f>
        <v>0.0009163541666666666</v>
      </c>
      <c r="H45" s="33">
        <f>G45*15</f>
        <v>0.013745312499999999</v>
      </c>
      <c r="I45" s="95">
        <v>396</v>
      </c>
    </row>
    <row r="46" spans="2:9" ht="15.75" thickBot="1">
      <c r="B46" s="155" t="s">
        <v>13</v>
      </c>
      <c r="C46" s="156"/>
      <c r="D46" s="156"/>
      <c r="E46" s="156"/>
      <c r="F46" s="156"/>
      <c r="G46" s="156"/>
      <c r="H46" s="156"/>
      <c r="I46" s="96">
        <f>SUM(I42:I45)</f>
        <v>1640</v>
      </c>
    </row>
    <row r="47" spans="2:9" ht="15">
      <c r="B47" s="50"/>
      <c r="C47" s="50"/>
      <c r="D47" s="50"/>
      <c r="E47" s="50"/>
      <c r="F47" s="50"/>
      <c r="G47" s="50"/>
      <c r="H47" s="50"/>
      <c r="I47" s="98"/>
    </row>
    <row r="49" spans="1:9" ht="15">
      <c r="A49" s="4">
        <v>7</v>
      </c>
      <c r="B49" s="158" t="s">
        <v>63</v>
      </c>
      <c r="C49" s="158"/>
      <c r="D49" s="158"/>
      <c r="E49" s="158"/>
      <c r="F49" s="158"/>
      <c r="G49" s="158"/>
      <c r="H49" s="158"/>
      <c r="I49" s="158"/>
    </row>
    <row r="50" ht="15.75" thickBot="1"/>
    <row r="51" spans="2:9" ht="43.5" thickBot="1">
      <c r="B51" s="1" t="s">
        <v>18</v>
      </c>
      <c r="C51" s="41" t="s">
        <v>42</v>
      </c>
      <c r="D51" s="2" t="s">
        <v>1</v>
      </c>
      <c r="E51" s="2" t="s">
        <v>2</v>
      </c>
      <c r="F51" s="3" t="s">
        <v>17</v>
      </c>
      <c r="G51" s="12" t="s">
        <v>5</v>
      </c>
      <c r="H51" s="13" t="s">
        <v>6</v>
      </c>
      <c r="I51" s="92" t="s">
        <v>7</v>
      </c>
    </row>
    <row r="52" spans="2:9" ht="15">
      <c r="B52" s="19">
        <v>8</v>
      </c>
      <c r="C52" s="20" t="s">
        <v>129</v>
      </c>
      <c r="D52" s="21" t="s">
        <v>64</v>
      </c>
      <c r="E52" s="26">
        <v>1974</v>
      </c>
      <c r="F52" s="53">
        <v>0.027119328703703705</v>
      </c>
      <c r="G52" s="22">
        <f>F52/20</f>
        <v>0.0013559664351851853</v>
      </c>
      <c r="H52" s="22">
        <f>G52*15</f>
        <v>0.02033949652777778</v>
      </c>
      <c r="I52" s="93">
        <v>196</v>
      </c>
    </row>
    <row r="53" spans="2:9" ht="15">
      <c r="B53" s="24">
        <v>3</v>
      </c>
      <c r="C53" s="9" t="s">
        <v>26</v>
      </c>
      <c r="D53" s="8" t="s">
        <v>65</v>
      </c>
      <c r="E53" s="18">
        <v>1988</v>
      </c>
      <c r="F53" s="54">
        <v>0.030857291666666665</v>
      </c>
      <c r="G53" s="11">
        <f>F53/20</f>
        <v>0.0015428645833333332</v>
      </c>
      <c r="H53" s="11">
        <f>G53*15</f>
        <v>0.023142968749999996</v>
      </c>
      <c r="I53" s="94">
        <v>145</v>
      </c>
    </row>
    <row r="54" spans="2:9" ht="15">
      <c r="B54" s="24"/>
      <c r="C54" s="9"/>
      <c r="D54" s="8" t="s">
        <v>66</v>
      </c>
      <c r="E54" s="17"/>
      <c r="F54" s="54">
        <v>0</v>
      </c>
      <c r="G54" s="11">
        <f>F54/20</f>
        <v>0</v>
      </c>
      <c r="H54" s="11">
        <f>G54*15</f>
        <v>0</v>
      </c>
      <c r="I54" s="94">
        <v>0</v>
      </c>
    </row>
    <row r="55" spans="2:9" ht="15.75" thickBot="1">
      <c r="B55" s="29">
        <v>2</v>
      </c>
      <c r="C55" s="30" t="s">
        <v>23</v>
      </c>
      <c r="D55" s="31" t="s">
        <v>67</v>
      </c>
      <c r="E55" s="35">
        <v>1987</v>
      </c>
      <c r="F55" s="55">
        <v>0.019683796296296293</v>
      </c>
      <c r="G55" s="33">
        <f>F55/20</f>
        <v>0.0009841898148148147</v>
      </c>
      <c r="H55" s="33">
        <f>G55*15</f>
        <v>0.01476284722222222</v>
      </c>
      <c r="I55" s="95">
        <v>435</v>
      </c>
    </row>
    <row r="56" spans="2:9" ht="15.75" thickBot="1">
      <c r="B56" s="155" t="s">
        <v>13</v>
      </c>
      <c r="C56" s="156"/>
      <c r="D56" s="156"/>
      <c r="E56" s="156"/>
      <c r="F56" s="156"/>
      <c r="G56" s="156"/>
      <c r="H56" s="156"/>
      <c r="I56" s="96">
        <f>SUM(I52:I55)</f>
        <v>776</v>
      </c>
    </row>
    <row r="57" spans="2:9" ht="15">
      <c r="B57" s="50"/>
      <c r="C57" s="50"/>
      <c r="D57" s="50"/>
      <c r="E57" s="50"/>
      <c r="F57" s="50"/>
      <c r="G57" s="50"/>
      <c r="H57" s="50"/>
      <c r="I57" s="98"/>
    </row>
    <row r="58" spans="1:9" ht="15">
      <c r="A58" s="4">
        <v>8</v>
      </c>
      <c r="B58" s="158" t="s">
        <v>68</v>
      </c>
      <c r="C58" s="158"/>
      <c r="D58" s="158"/>
      <c r="E58" s="158"/>
      <c r="F58" s="158"/>
      <c r="G58" s="158"/>
      <c r="H58" s="158"/>
      <c r="I58" s="158"/>
    </row>
    <row r="59" ht="15.75" thickBot="1"/>
    <row r="60" spans="2:9" ht="43.5" thickBot="1">
      <c r="B60" s="1" t="s">
        <v>18</v>
      </c>
      <c r="C60" s="41" t="s">
        <v>42</v>
      </c>
      <c r="D60" s="2" t="s">
        <v>1</v>
      </c>
      <c r="E60" s="2" t="s">
        <v>2</v>
      </c>
      <c r="F60" s="3" t="s">
        <v>17</v>
      </c>
      <c r="G60" s="12" t="s">
        <v>5</v>
      </c>
      <c r="H60" s="13" t="s">
        <v>6</v>
      </c>
      <c r="I60" s="92" t="s">
        <v>7</v>
      </c>
    </row>
    <row r="61" spans="2:9" ht="15">
      <c r="B61" s="19">
        <v>2</v>
      </c>
      <c r="C61" s="20" t="s">
        <v>129</v>
      </c>
      <c r="D61" s="21" t="s">
        <v>69</v>
      </c>
      <c r="E61" s="26">
        <v>1974</v>
      </c>
      <c r="F61" s="53">
        <v>0.020118171296296297</v>
      </c>
      <c r="G61" s="22">
        <f>F61/20</f>
        <v>0.001005908564814815</v>
      </c>
      <c r="H61" s="22">
        <f>G61*15</f>
        <v>0.015088628472222225</v>
      </c>
      <c r="I61" s="93">
        <v>480</v>
      </c>
    </row>
    <row r="62" spans="2:9" ht="15">
      <c r="B62" s="24">
        <v>3</v>
      </c>
      <c r="C62" s="9" t="s">
        <v>20</v>
      </c>
      <c r="D62" s="8" t="s">
        <v>10</v>
      </c>
      <c r="E62" s="18">
        <v>1997</v>
      </c>
      <c r="F62" s="54">
        <v>0.019658333333333333</v>
      </c>
      <c r="G62" s="11">
        <f>F62/20</f>
        <v>0.0009829166666666667</v>
      </c>
      <c r="H62" s="11">
        <f>G62*15</f>
        <v>0.01474375</v>
      </c>
      <c r="I62" s="94">
        <v>423</v>
      </c>
    </row>
    <row r="63" spans="2:9" ht="15">
      <c r="B63" s="24">
        <v>4</v>
      </c>
      <c r="C63" s="9" t="s">
        <v>21</v>
      </c>
      <c r="D63" s="8" t="s">
        <v>12</v>
      </c>
      <c r="E63" s="17">
        <v>1995</v>
      </c>
      <c r="F63" s="54">
        <v>0.018379398148148148</v>
      </c>
      <c r="G63" s="11">
        <f>F63/20</f>
        <v>0.0009189699074074074</v>
      </c>
      <c r="H63" s="11">
        <f>G63*15</f>
        <v>0.01378454861111111</v>
      </c>
      <c r="I63" s="94">
        <v>393</v>
      </c>
    </row>
    <row r="64" spans="2:9" ht="15.75" thickBot="1">
      <c r="B64" s="29">
        <v>1</v>
      </c>
      <c r="C64" s="30" t="s">
        <v>23</v>
      </c>
      <c r="D64" s="31" t="s">
        <v>70</v>
      </c>
      <c r="E64" s="35">
        <v>1987</v>
      </c>
      <c r="F64" s="55">
        <v>0.01861574074074074</v>
      </c>
      <c r="G64" s="33">
        <f>F64/20</f>
        <v>0.000930787037037037</v>
      </c>
      <c r="H64" s="33">
        <f>G64*15</f>
        <v>0.013961805555555555</v>
      </c>
      <c r="I64" s="99">
        <v>514</v>
      </c>
    </row>
    <row r="65" spans="2:9" ht="15.75" thickBot="1">
      <c r="B65" s="155" t="s">
        <v>13</v>
      </c>
      <c r="C65" s="156"/>
      <c r="D65" s="156"/>
      <c r="E65" s="156"/>
      <c r="F65" s="156"/>
      <c r="G65" s="156"/>
      <c r="H65" s="156"/>
      <c r="I65" s="96">
        <f>SUM(I61:I64)</f>
        <v>1810</v>
      </c>
    </row>
    <row r="66" spans="2:9" ht="15">
      <c r="B66" s="50"/>
      <c r="C66" s="50"/>
      <c r="D66" s="50"/>
      <c r="E66" s="50"/>
      <c r="F66" s="50"/>
      <c r="G66" s="50"/>
      <c r="H66" s="50"/>
      <c r="I66" s="98"/>
    </row>
    <row r="67" spans="1:9" ht="15">
      <c r="A67" s="4">
        <v>9</v>
      </c>
      <c r="B67" s="158" t="s">
        <v>71</v>
      </c>
      <c r="C67" s="158"/>
      <c r="D67" s="158"/>
      <c r="E67" s="158"/>
      <c r="F67" s="158"/>
      <c r="G67" s="158"/>
      <c r="H67" s="158"/>
      <c r="I67" s="158"/>
    </row>
    <row r="68" ht="15.75" thickBot="1"/>
    <row r="69" spans="2:9" ht="43.5" thickBot="1">
      <c r="B69" s="1" t="s">
        <v>18</v>
      </c>
      <c r="C69" s="41" t="s">
        <v>42</v>
      </c>
      <c r="D69" s="2" t="s">
        <v>1</v>
      </c>
      <c r="E69" s="2" t="s">
        <v>2</v>
      </c>
      <c r="F69" s="3" t="s">
        <v>17</v>
      </c>
      <c r="G69" s="12" t="s">
        <v>5</v>
      </c>
      <c r="H69" s="13" t="s">
        <v>6</v>
      </c>
      <c r="I69" s="92" t="s">
        <v>7</v>
      </c>
    </row>
    <row r="70" spans="2:9" ht="15">
      <c r="B70" s="19">
        <v>1</v>
      </c>
      <c r="C70" s="20" t="s">
        <v>25</v>
      </c>
      <c r="D70" s="21" t="s">
        <v>11</v>
      </c>
      <c r="E70" s="26">
        <v>1953</v>
      </c>
      <c r="F70" s="53">
        <v>0.023883680555555554</v>
      </c>
      <c r="G70" s="22">
        <f>F70/20</f>
        <v>0.0011941840277777777</v>
      </c>
      <c r="H70" s="22">
        <f>G70*15</f>
        <v>0.017912760416666666</v>
      </c>
      <c r="I70" s="100">
        <v>722</v>
      </c>
    </row>
    <row r="71" spans="2:9" ht="15">
      <c r="B71" s="24">
        <v>1</v>
      </c>
      <c r="C71" s="9" t="s">
        <v>130</v>
      </c>
      <c r="D71" s="8" t="s">
        <v>72</v>
      </c>
      <c r="E71" s="18">
        <v>1959</v>
      </c>
      <c r="F71" s="54">
        <v>0.023411689814814816</v>
      </c>
      <c r="G71" s="11">
        <f>F71/20</f>
        <v>0.0011705844907407407</v>
      </c>
      <c r="H71" s="11">
        <f>G71*15</f>
        <v>0.01755876736111111</v>
      </c>
      <c r="I71" s="94">
        <v>636</v>
      </c>
    </row>
    <row r="72" spans="2:9" ht="15">
      <c r="B72" s="24">
        <v>1</v>
      </c>
      <c r="C72" s="9" t="s">
        <v>30</v>
      </c>
      <c r="D72" s="8" t="s">
        <v>73</v>
      </c>
      <c r="E72" s="17">
        <v>1967</v>
      </c>
      <c r="F72" s="54">
        <v>0.02248263888888889</v>
      </c>
      <c r="G72" s="11">
        <f>F72/20</f>
        <v>0.0011241319444444445</v>
      </c>
      <c r="H72" s="11">
        <f>G72*15</f>
        <v>0.01686197916666667</v>
      </c>
      <c r="I72" s="94">
        <v>539</v>
      </c>
    </row>
    <row r="73" spans="2:9" ht="15.75" thickBot="1">
      <c r="B73" s="29">
        <v>1</v>
      </c>
      <c r="C73" s="30" t="s">
        <v>31</v>
      </c>
      <c r="D73" s="31" t="s">
        <v>74</v>
      </c>
      <c r="E73" s="35">
        <v>1956</v>
      </c>
      <c r="F73" s="55">
        <v>0.024246527777777777</v>
      </c>
      <c r="G73" s="33">
        <f>F73/20</f>
        <v>0.0012123263888888889</v>
      </c>
      <c r="H73" s="33">
        <f>G73*15</f>
        <v>0.018184895833333332</v>
      </c>
      <c r="I73" s="95">
        <v>421</v>
      </c>
    </row>
    <row r="74" spans="2:9" ht="15.75" thickBot="1">
      <c r="B74" s="155" t="s">
        <v>13</v>
      </c>
      <c r="C74" s="156"/>
      <c r="D74" s="156"/>
      <c r="E74" s="156"/>
      <c r="F74" s="156"/>
      <c r="G74" s="156"/>
      <c r="H74" s="156"/>
      <c r="I74" s="96">
        <f>SUM(I70:I73)</f>
        <v>2318</v>
      </c>
    </row>
    <row r="76" spans="1:9" ht="15">
      <c r="A76" s="4">
        <v>10</v>
      </c>
      <c r="B76" s="158" t="s">
        <v>75</v>
      </c>
      <c r="C76" s="158"/>
      <c r="D76" s="158"/>
      <c r="E76" s="158"/>
      <c r="F76" s="158"/>
      <c r="G76" s="158"/>
      <c r="H76" s="158"/>
      <c r="I76" s="158"/>
    </row>
    <row r="77" ht="15.75" thickBot="1"/>
    <row r="78" spans="2:9" ht="43.5" thickBot="1">
      <c r="B78" s="1" t="s">
        <v>18</v>
      </c>
      <c r="C78" s="41" t="s">
        <v>42</v>
      </c>
      <c r="D78" s="2" t="s">
        <v>1</v>
      </c>
      <c r="E78" s="2" t="s">
        <v>2</v>
      </c>
      <c r="F78" s="3" t="s">
        <v>17</v>
      </c>
      <c r="G78" s="12" t="s">
        <v>5</v>
      </c>
      <c r="H78" s="13" t="s">
        <v>6</v>
      </c>
      <c r="I78" s="92" t="s">
        <v>7</v>
      </c>
    </row>
    <row r="79" spans="2:9" ht="15">
      <c r="B79" s="19">
        <v>1</v>
      </c>
      <c r="C79" s="20" t="s">
        <v>131</v>
      </c>
      <c r="D79" s="21" t="s">
        <v>76</v>
      </c>
      <c r="E79" s="26">
        <v>1951</v>
      </c>
      <c r="F79" s="53">
        <v>0.02421608796296296</v>
      </c>
      <c r="G79" s="22">
        <f>F79/20</f>
        <v>0.001210804398148148</v>
      </c>
      <c r="H79" s="22">
        <f>G79*15</f>
        <v>0.018162065972222217</v>
      </c>
      <c r="I79" s="93">
        <v>471</v>
      </c>
    </row>
    <row r="80" spans="2:9" ht="15">
      <c r="B80" s="24">
        <v>1</v>
      </c>
      <c r="C80" s="9" t="s">
        <v>20</v>
      </c>
      <c r="D80" s="8" t="s">
        <v>3</v>
      </c>
      <c r="E80" s="18">
        <v>1995</v>
      </c>
      <c r="F80" s="54">
        <v>0.01842615740740741</v>
      </c>
      <c r="G80" s="11">
        <f>F80/20</f>
        <v>0.0009213078703703704</v>
      </c>
      <c r="H80" s="11">
        <f>G80*15</f>
        <v>0.013819618055555555</v>
      </c>
      <c r="I80" s="94">
        <v>514</v>
      </c>
    </row>
    <row r="81" spans="2:9" ht="15">
      <c r="B81" s="24">
        <v>8</v>
      </c>
      <c r="C81" s="9" t="s">
        <v>21</v>
      </c>
      <c r="D81" s="52" t="s">
        <v>37</v>
      </c>
      <c r="E81" s="17">
        <v>1997</v>
      </c>
      <c r="F81" s="54">
        <v>0.01865034722222222</v>
      </c>
      <c r="G81" s="11">
        <f>F81/20</f>
        <v>0.0009325173611111111</v>
      </c>
      <c r="H81" s="11">
        <f>G81*15</f>
        <v>0.013987760416666667</v>
      </c>
      <c r="I81" s="94">
        <v>376</v>
      </c>
    </row>
    <row r="82" spans="2:9" ht="15.75" thickBot="1">
      <c r="B82" s="29">
        <v>1</v>
      </c>
      <c r="C82" s="30" t="s">
        <v>27</v>
      </c>
      <c r="D82" s="31" t="s">
        <v>77</v>
      </c>
      <c r="E82" s="35">
        <v>2000</v>
      </c>
      <c r="F82" s="55">
        <v>0.018390972222222222</v>
      </c>
      <c r="G82" s="33">
        <f>F82/20</f>
        <v>0.0009195486111111111</v>
      </c>
      <c r="H82" s="33">
        <f>G82*15</f>
        <v>0.013793229166666667</v>
      </c>
      <c r="I82" s="95">
        <v>392</v>
      </c>
    </row>
    <row r="83" spans="2:9" ht="15.75" thickBot="1">
      <c r="B83" s="155" t="s">
        <v>13</v>
      </c>
      <c r="C83" s="156"/>
      <c r="D83" s="156"/>
      <c r="E83" s="156"/>
      <c r="F83" s="156"/>
      <c r="G83" s="156"/>
      <c r="H83" s="156"/>
      <c r="I83" s="96">
        <f>SUM(I79:I82)</f>
        <v>1753</v>
      </c>
    </row>
    <row r="85" spans="1:9" ht="15">
      <c r="A85" s="4">
        <v>11</v>
      </c>
      <c r="B85" s="158" t="s">
        <v>78</v>
      </c>
      <c r="C85" s="158"/>
      <c r="D85" s="158"/>
      <c r="E85" s="158"/>
      <c r="F85" s="158"/>
      <c r="G85" s="158"/>
      <c r="H85" s="158"/>
      <c r="I85" s="158"/>
    </row>
    <row r="86" ht="15.75" thickBot="1"/>
    <row r="87" spans="2:9" ht="43.5" thickBot="1">
      <c r="B87" s="1" t="s">
        <v>18</v>
      </c>
      <c r="C87" s="41" t="s">
        <v>42</v>
      </c>
      <c r="D87" s="2" t="s">
        <v>1</v>
      </c>
      <c r="E87" s="2" t="s">
        <v>2</v>
      </c>
      <c r="F87" s="3" t="s">
        <v>17</v>
      </c>
      <c r="G87" s="12" t="s">
        <v>5</v>
      </c>
      <c r="H87" s="13" t="s">
        <v>6</v>
      </c>
      <c r="I87" s="92" t="s">
        <v>7</v>
      </c>
    </row>
    <row r="88" spans="2:9" ht="15">
      <c r="B88" s="19">
        <v>3</v>
      </c>
      <c r="C88" s="20" t="s">
        <v>22</v>
      </c>
      <c r="D88" s="21" t="s">
        <v>79</v>
      </c>
      <c r="E88" s="26">
        <v>1961</v>
      </c>
      <c r="F88" s="53">
        <v>0.024300115740740744</v>
      </c>
      <c r="G88" s="22">
        <f>F88/20</f>
        <v>0.0012150057870370372</v>
      </c>
      <c r="H88" s="22">
        <f>G88*15</f>
        <v>0.018225086805555558</v>
      </c>
      <c r="I88" s="93">
        <v>336</v>
      </c>
    </row>
    <row r="89" spans="2:9" ht="15">
      <c r="B89" s="24">
        <v>2</v>
      </c>
      <c r="C89" s="9" t="s">
        <v>30</v>
      </c>
      <c r="D89" s="52" t="s">
        <v>29</v>
      </c>
      <c r="E89" s="18">
        <v>1969</v>
      </c>
      <c r="F89" s="54">
        <v>0.025411226851851848</v>
      </c>
      <c r="G89" s="11">
        <f>F89/20</f>
        <v>0.0012705613425925924</v>
      </c>
      <c r="H89" s="11">
        <f>G89*15</f>
        <v>0.019058420138888886</v>
      </c>
      <c r="I89" s="94">
        <v>373</v>
      </c>
    </row>
    <row r="90" spans="2:9" ht="15">
      <c r="B90" s="24">
        <v>7</v>
      </c>
      <c r="C90" s="9" t="s">
        <v>21</v>
      </c>
      <c r="D90" s="8" t="s">
        <v>80</v>
      </c>
      <c r="E90" s="17">
        <v>1994</v>
      </c>
      <c r="F90" s="54">
        <v>0.018510185185185185</v>
      </c>
      <c r="G90" s="11">
        <f>F90/20</f>
        <v>0.0009255092592592593</v>
      </c>
      <c r="H90" s="11">
        <f>G90*15</f>
        <v>0.013882638888888889</v>
      </c>
      <c r="I90" s="94">
        <v>385</v>
      </c>
    </row>
    <row r="91" spans="2:9" ht="15.75" thickBot="1">
      <c r="B91" s="29">
        <v>9</v>
      </c>
      <c r="C91" s="30" t="s">
        <v>21</v>
      </c>
      <c r="D91" s="31" t="s">
        <v>81</v>
      </c>
      <c r="E91" s="35">
        <v>1997</v>
      </c>
      <c r="F91" s="55">
        <v>0.01879398148148148</v>
      </c>
      <c r="G91" s="33">
        <f>F91/20</f>
        <v>0.000939699074074074</v>
      </c>
      <c r="H91" s="33">
        <f>G91*15</f>
        <v>0.01409548611111111</v>
      </c>
      <c r="I91" s="95">
        <v>368</v>
      </c>
    </row>
    <row r="92" spans="2:9" ht="15.75" thickBot="1">
      <c r="B92" s="155" t="s">
        <v>13</v>
      </c>
      <c r="C92" s="156"/>
      <c r="D92" s="156"/>
      <c r="E92" s="156"/>
      <c r="F92" s="156"/>
      <c r="G92" s="156"/>
      <c r="H92" s="156"/>
      <c r="I92" s="96">
        <f>SUM(I88:I91)</f>
        <v>1462</v>
      </c>
    </row>
    <row r="94" spans="1:9" ht="15">
      <c r="A94" s="4">
        <v>12</v>
      </c>
      <c r="B94" s="158" t="s">
        <v>82</v>
      </c>
      <c r="C94" s="158"/>
      <c r="D94" s="158"/>
      <c r="E94" s="158"/>
      <c r="F94" s="158"/>
      <c r="G94" s="158"/>
      <c r="H94" s="158"/>
      <c r="I94" s="158"/>
    </row>
    <row r="95" ht="15.75" thickBot="1"/>
    <row r="96" spans="2:9" ht="43.5" thickBot="1">
      <c r="B96" s="1" t="s">
        <v>18</v>
      </c>
      <c r="C96" s="41" t="s">
        <v>42</v>
      </c>
      <c r="D96" s="2" t="s">
        <v>1</v>
      </c>
      <c r="E96" s="2" t="s">
        <v>2</v>
      </c>
      <c r="F96" s="3" t="s">
        <v>17</v>
      </c>
      <c r="G96" s="12" t="s">
        <v>5</v>
      </c>
      <c r="H96" s="13" t="s">
        <v>6</v>
      </c>
      <c r="I96" s="92" t="s">
        <v>7</v>
      </c>
    </row>
    <row r="97" spans="2:9" ht="15">
      <c r="B97" s="19">
        <v>9</v>
      </c>
      <c r="C97" s="20" t="s">
        <v>132</v>
      </c>
      <c r="D97" s="21" t="s">
        <v>83</v>
      </c>
      <c r="E97" s="26">
        <v>1981</v>
      </c>
      <c r="F97" s="53">
        <v>0.03762719907407407</v>
      </c>
      <c r="G97" s="22">
        <f>F97/20</f>
        <v>0.0018813599537037037</v>
      </c>
      <c r="H97" s="22">
        <f>G97*15</f>
        <v>0.028220399305555553</v>
      </c>
      <c r="I97" s="93">
        <v>65</v>
      </c>
    </row>
    <row r="98" spans="2:9" ht="15">
      <c r="B98" s="24">
        <v>9</v>
      </c>
      <c r="C98" s="9" t="s">
        <v>20</v>
      </c>
      <c r="D98" s="8" t="s">
        <v>84</v>
      </c>
      <c r="E98" s="18">
        <v>1995</v>
      </c>
      <c r="F98" s="54">
        <v>0.024391203703703707</v>
      </c>
      <c r="G98" s="11">
        <f>F98/20</f>
        <v>0.0012195601851851853</v>
      </c>
      <c r="H98" s="11">
        <f>G98*15</f>
        <v>0.01829340277777778</v>
      </c>
      <c r="I98" s="94">
        <v>222</v>
      </c>
    </row>
    <row r="99" spans="2:9" ht="15">
      <c r="B99" s="24"/>
      <c r="C99" s="9"/>
      <c r="D99" s="8" t="s">
        <v>85</v>
      </c>
      <c r="E99" s="17"/>
      <c r="F99" s="54">
        <v>0</v>
      </c>
      <c r="G99" s="11">
        <f>F99/20</f>
        <v>0</v>
      </c>
      <c r="H99" s="11">
        <f>G99*15</f>
        <v>0</v>
      </c>
      <c r="I99" s="94">
        <v>0</v>
      </c>
    </row>
    <row r="100" spans="2:9" ht="15.75" thickBot="1">
      <c r="B100" s="29">
        <v>1</v>
      </c>
      <c r="C100" s="30" t="s">
        <v>19</v>
      </c>
      <c r="D100" s="31" t="s">
        <v>86</v>
      </c>
      <c r="E100" s="35">
        <v>1974</v>
      </c>
      <c r="F100" s="55">
        <v>0.02495798611111111</v>
      </c>
      <c r="G100" s="33">
        <f>F100/20</f>
        <v>0.0012478993055555555</v>
      </c>
      <c r="H100" s="33">
        <f>G100*15</f>
        <v>0.01871848958333333</v>
      </c>
      <c r="I100" s="99">
        <v>310</v>
      </c>
    </row>
    <row r="101" spans="2:9" ht="15.75" thickBot="1">
      <c r="B101" s="155" t="s">
        <v>13</v>
      </c>
      <c r="C101" s="156"/>
      <c r="D101" s="156"/>
      <c r="E101" s="156"/>
      <c r="F101" s="156"/>
      <c r="G101" s="156"/>
      <c r="H101" s="156"/>
      <c r="I101" s="96">
        <f>SUM(I97:I100)</f>
        <v>597</v>
      </c>
    </row>
    <row r="103" spans="1:9" ht="15">
      <c r="A103" s="4">
        <v>13</v>
      </c>
      <c r="B103" s="158" t="s">
        <v>119</v>
      </c>
      <c r="C103" s="158"/>
      <c r="D103" s="158"/>
      <c r="E103" s="158"/>
      <c r="F103" s="158"/>
      <c r="G103" s="158"/>
      <c r="H103" s="158"/>
      <c r="I103" s="158"/>
    </row>
    <row r="104" ht="15.75" thickBot="1"/>
    <row r="105" spans="2:9" ht="43.5" thickBot="1">
      <c r="B105" s="1" t="s">
        <v>18</v>
      </c>
      <c r="C105" s="41" t="s">
        <v>42</v>
      </c>
      <c r="D105" s="2" t="s">
        <v>1</v>
      </c>
      <c r="E105" s="2" t="s">
        <v>2</v>
      </c>
      <c r="F105" s="3" t="s">
        <v>17</v>
      </c>
      <c r="G105" s="12" t="s">
        <v>5</v>
      </c>
      <c r="H105" s="13" t="s">
        <v>6</v>
      </c>
      <c r="I105" s="92" t="s">
        <v>7</v>
      </c>
    </row>
    <row r="106" spans="2:9" ht="15">
      <c r="B106" s="19">
        <v>6</v>
      </c>
      <c r="C106" s="20" t="s">
        <v>24</v>
      </c>
      <c r="D106" s="82" t="s">
        <v>88</v>
      </c>
      <c r="E106" s="26">
        <v>1978</v>
      </c>
      <c r="F106" s="53">
        <v>0.028161805555555555</v>
      </c>
      <c r="G106" s="22">
        <f>F106/20</f>
        <v>0.0014080902777777776</v>
      </c>
      <c r="H106" s="22">
        <f>G106*15</f>
        <v>0.021121354166666665</v>
      </c>
      <c r="I106" s="93">
        <v>156</v>
      </c>
    </row>
    <row r="107" spans="2:9" ht="15">
      <c r="B107" s="24">
        <v>4</v>
      </c>
      <c r="C107" s="9" t="s">
        <v>20</v>
      </c>
      <c r="D107" s="52" t="s">
        <v>4</v>
      </c>
      <c r="E107" s="18">
        <v>1995</v>
      </c>
      <c r="F107" s="54">
        <v>0.019773032407407406</v>
      </c>
      <c r="G107" s="11">
        <f>F107/20</f>
        <v>0.0009886516203703702</v>
      </c>
      <c r="H107" s="11">
        <f>G107*15</f>
        <v>0.014829774305555554</v>
      </c>
      <c r="I107" s="94">
        <v>416</v>
      </c>
    </row>
    <row r="108" spans="2:9" ht="15">
      <c r="B108" s="24">
        <v>13</v>
      </c>
      <c r="C108" s="9" t="s">
        <v>21</v>
      </c>
      <c r="D108" s="52" t="s">
        <v>87</v>
      </c>
      <c r="E108" s="17">
        <v>1996</v>
      </c>
      <c r="F108" s="54">
        <v>0.020873842592592593</v>
      </c>
      <c r="G108" s="11">
        <f>F108/20</f>
        <v>0.0010436921296296297</v>
      </c>
      <c r="H108" s="11">
        <f>G108*15</f>
        <v>0.015655381944444446</v>
      </c>
      <c r="I108" s="94">
        <v>268</v>
      </c>
    </row>
    <row r="109" spans="2:9" ht="15.75" thickBot="1">
      <c r="B109" s="29">
        <v>2</v>
      </c>
      <c r="C109" s="30" t="s">
        <v>20</v>
      </c>
      <c r="D109" s="81" t="s">
        <v>15</v>
      </c>
      <c r="E109" s="35">
        <v>1998</v>
      </c>
      <c r="F109" s="55">
        <v>0.019241087962962963</v>
      </c>
      <c r="G109" s="33">
        <f>F109/20</f>
        <v>0.0009620543981481482</v>
      </c>
      <c r="H109" s="33">
        <f>G109*15</f>
        <v>0.014430815972222222</v>
      </c>
      <c r="I109" s="95">
        <v>451</v>
      </c>
    </row>
    <row r="110" spans="2:9" ht="15.75" thickBot="1">
      <c r="B110" s="155" t="s">
        <v>13</v>
      </c>
      <c r="C110" s="156"/>
      <c r="D110" s="156"/>
      <c r="E110" s="156"/>
      <c r="F110" s="156"/>
      <c r="G110" s="156"/>
      <c r="H110" s="156"/>
      <c r="I110" s="96">
        <f>SUM(I106:I109)</f>
        <v>1291</v>
      </c>
    </row>
    <row r="112" spans="1:9" ht="15">
      <c r="A112" s="4">
        <v>14</v>
      </c>
      <c r="B112" s="158" t="s">
        <v>120</v>
      </c>
      <c r="C112" s="158"/>
      <c r="D112" s="158"/>
      <c r="E112" s="158"/>
      <c r="F112" s="158"/>
      <c r="G112" s="158"/>
      <c r="H112" s="158"/>
      <c r="I112" s="158"/>
    </row>
    <row r="113" ht="15.75" thickBot="1"/>
    <row r="114" spans="2:9" ht="43.5" thickBot="1">
      <c r="B114" s="1" t="s">
        <v>18</v>
      </c>
      <c r="C114" s="41" t="s">
        <v>42</v>
      </c>
      <c r="D114" s="2" t="s">
        <v>1</v>
      </c>
      <c r="E114" s="2" t="s">
        <v>2</v>
      </c>
      <c r="F114" s="3" t="s">
        <v>17</v>
      </c>
      <c r="G114" s="12" t="s">
        <v>5</v>
      </c>
      <c r="H114" s="13" t="s">
        <v>6</v>
      </c>
      <c r="I114" s="92" t="s">
        <v>7</v>
      </c>
    </row>
    <row r="115" spans="2:9" ht="15">
      <c r="B115" s="19">
        <v>5</v>
      </c>
      <c r="C115" s="20" t="s">
        <v>24</v>
      </c>
      <c r="D115" s="21" t="s">
        <v>92</v>
      </c>
      <c r="E115" s="26">
        <v>1977</v>
      </c>
      <c r="F115" s="53">
        <v>0.028001041666666667</v>
      </c>
      <c r="G115" s="22">
        <f>F115/20</f>
        <v>0.0014000520833333334</v>
      </c>
      <c r="H115" s="22">
        <f>G115*15</f>
        <v>0.021000781250000003</v>
      </c>
      <c r="I115" s="93">
        <v>159</v>
      </c>
    </row>
    <row r="116" spans="2:9" ht="15">
      <c r="B116" s="24">
        <v>3</v>
      </c>
      <c r="C116" s="9" t="s">
        <v>133</v>
      </c>
      <c r="D116" s="8" t="s">
        <v>93</v>
      </c>
      <c r="E116" s="18">
        <v>1983</v>
      </c>
      <c r="F116" s="54">
        <v>0.02781053240740741</v>
      </c>
      <c r="G116" s="11">
        <f>F116/20</f>
        <v>0.0013905266203703705</v>
      </c>
      <c r="H116" s="11">
        <f>G116*15</f>
        <v>0.02085789930555556</v>
      </c>
      <c r="I116" s="94">
        <v>217</v>
      </c>
    </row>
    <row r="117" spans="2:9" ht="15">
      <c r="B117" s="24">
        <v>1</v>
      </c>
      <c r="C117" s="9" t="s">
        <v>26</v>
      </c>
      <c r="D117" s="8" t="s">
        <v>90</v>
      </c>
      <c r="E117" s="17">
        <v>1988</v>
      </c>
      <c r="F117" s="54">
        <v>0.026919791666666665</v>
      </c>
      <c r="G117" s="11">
        <f>F117/20</f>
        <v>0.0013459895833333332</v>
      </c>
      <c r="H117" s="11">
        <f>G117*15</f>
        <v>0.02018984375</v>
      </c>
      <c r="I117" s="94">
        <v>219</v>
      </c>
    </row>
    <row r="118" spans="2:9" ht="15.75" thickBot="1">
      <c r="B118" s="29">
        <v>1</v>
      </c>
      <c r="C118" s="30" t="s">
        <v>133</v>
      </c>
      <c r="D118" s="31" t="s">
        <v>121</v>
      </c>
      <c r="E118" s="35">
        <v>1984</v>
      </c>
      <c r="F118" s="55">
        <v>0.02396967592592593</v>
      </c>
      <c r="G118" s="33">
        <f>F118/20</f>
        <v>0.0011984837962962964</v>
      </c>
      <c r="H118" s="33">
        <f>G118*15</f>
        <v>0.017977256944444447</v>
      </c>
      <c r="I118" s="95">
        <v>339</v>
      </c>
    </row>
    <row r="119" spans="2:9" ht="15.75" thickBot="1">
      <c r="B119" s="155" t="s">
        <v>13</v>
      </c>
      <c r="C119" s="156"/>
      <c r="D119" s="156"/>
      <c r="E119" s="156"/>
      <c r="F119" s="156"/>
      <c r="G119" s="156"/>
      <c r="H119" s="156"/>
      <c r="I119" s="96">
        <f>SUM(I115:I118)</f>
        <v>934</v>
      </c>
    </row>
    <row r="122" spans="1:9" ht="15">
      <c r="A122" s="4">
        <v>18</v>
      </c>
      <c r="B122" s="158" t="s">
        <v>96</v>
      </c>
      <c r="C122" s="158"/>
      <c r="D122" s="158"/>
      <c r="E122" s="158"/>
      <c r="F122" s="158"/>
      <c r="G122" s="158"/>
      <c r="H122" s="158"/>
      <c r="I122" s="158"/>
    </row>
    <row r="123" ht="15.75" thickBot="1"/>
    <row r="124" spans="2:9" ht="43.5" thickBot="1">
      <c r="B124" s="1" t="s">
        <v>18</v>
      </c>
      <c r="C124" s="41" t="s">
        <v>42</v>
      </c>
      <c r="D124" s="2" t="s">
        <v>1</v>
      </c>
      <c r="E124" s="2" t="s">
        <v>2</v>
      </c>
      <c r="F124" s="3" t="s">
        <v>17</v>
      </c>
      <c r="G124" s="12" t="s">
        <v>5</v>
      </c>
      <c r="H124" s="13" t="s">
        <v>6</v>
      </c>
      <c r="I124" s="92" t="s">
        <v>7</v>
      </c>
    </row>
    <row r="125" spans="2:9" ht="15">
      <c r="B125" s="19">
        <v>7</v>
      </c>
      <c r="C125" s="20" t="s">
        <v>129</v>
      </c>
      <c r="D125" s="21" t="s">
        <v>97</v>
      </c>
      <c r="E125" s="26">
        <v>1974</v>
      </c>
      <c r="F125" s="53">
        <v>0.024459490740740737</v>
      </c>
      <c r="G125" s="22">
        <f>F125/20</f>
        <v>0.0012229745370370367</v>
      </c>
      <c r="H125" s="22">
        <f>G125*15</f>
        <v>0.01834461805555555</v>
      </c>
      <c r="I125" s="93">
        <v>267</v>
      </c>
    </row>
    <row r="126" spans="2:9" ht="15">
      <c r="B126" s="24">
        <v>7</v>
      </c>
      <c r="C126" s="9" t="s">
        <v>20</v>
      </c>
      <c r="D126" s="8" t="s">
        <v>98</v>
      </c>
      <c r="E126" s="18">
        <v>1991</v>
      </c>
      <c r="F126" s="54">
        <v>0.022493055555555558</v>
      </c>
      <c r="G126" s="11">
        <f>F126/20</f>
        <v>0.0011246527777777778</v>
      </c>
      <c r="H126" s="11">
        <f>G126*15</f>
        <v>0.01686979166666667</v>
      </c>
      <c r="I126" s="94">
        <v>282</v>
      </c>
    </row>
    <row r="127" spans="2:9" ht="15">
      <c r="B127" s="24">
        <v>9</v>
      </c>
      <c r="C127" s="9" t="s">
        <v>129</v>
      </c>
      <c r="D127" s="8" t="s">
        <v>99</v>
      </c>
      <c r="E127" s="17">
        <v>1974</v>
      </c>
      <c r="F127" s="54">
        <v>0.02727997685185185</v>
      </c>
      <c r="G127" s="11">
        <f>F127/20</f>
        <v>0.0013639988425925924</v>
      </c>
      <c r="H127" s="11">
        <f>G127*15</f>
        <v>0.020459982638888888</v>
      </c>
      <c r="I127" s="94">
        <v>192</v>
      </c>
    </row>
    <row r="128" spans="2:9" ht="15.75" thickBot="1">
      <c r="B128" s="29">
        <v>3</v>
      </c>
      <c r="C128" s="30" t="s">
        <v>24</v>
      </c>
      <c r="D128" s="31" t="s">
        <v>100</v>
      </c>
      <c r="E128" s="35">
        <v>1980</v>
      </c>
      <c r="F128" s="55">
        <v>0.024945138888888888</v>
      </c>
      <c r="G128" s="33">
        <f>F128/20</f>
        <v>0.0012472569444444445</v>
      </c>
      <c r="H128" s="33">
        <f>G128*15</f>
        <v>0.018708854166666667</v>
      </c>
      <c r="I128" s="95">
        <v>225</v>
      </c>
    </row>
    <row r="129" spans="2:9" ht="15.75" thickBot="1">
      <c r="B129" s="155" t="s">
        <v>13</v>
      </c>
      <c r="C129" s="156"/>
      <c r="D129" s="156"/>
      <c r="E129" s="156"/>
      <c r="F129" s="156"/>
      <c r="G129" s="156"/>
      <c r="H129" s="156"/>
      <c r="I129" s="96">
        <f>SUM(I125:I128)</f>
        <v>966</v>
      </c>
    </row>
  </sheetData>
  <sheetProtection/>
  <mergeCells count="28">
    <mergeCell ref="B65:H65"/>
    <mergeCell ref="B49:I49"/>
    <mergeCell ref="B56:H56"/>
    <mergeCell ref="B3:I3"/>
    <mergeCell ref="B10:H10"/>
    <mergeCell ref="B76:I76"/>
    <mergeCell ref="B83:H83"/>
    <mergeCell ref="B85:I85"/>
    <mergeCell ref="B37:H37"/>
    <mergeCell ref="B12:I12"/>
    <mergeCell ref="B21:I21"/>
    <mergeCell ref="B30:I30"/>
    <mergeCell ref="B19:H19"/>
    <mergeCell ref="B28:H28"/>
    <mergeCell ref="B67:I67"/>
    <mergeCell ref="B74:H74"/>
    <mergeCell ref="B39:I39"/>
    <mergeCell ref="B46:H46"/>
    <mergeCell ref="B58:I58"/>
    <mergeCell ref="B112:I112"/>
    <mergeCell ref="B119:H119"/>
    <mergeCell ref="B122:I122"/>
    <mergeCell ref="B129:H129"/>
    <mergeCell ref="B92:H92"/>
    <mergeCell ref="B94:I94"/>
    <mergeCell ref="B101:H101"/>
    <mergeCell ref="B103:I103"/>
    <mergeCell ref="B110:H110"/>
  </mergeCells>
  <printOptions/>
  <pageMargins left="0.25" right="0.25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8"/>
  <sheetViews>
    <sheetView zoomScalePageLayoutView="0" workbookViewId="0" topLeftCell="A1">
      <selection activeCell="I51" sqref="I51"/>
    </sheetView>
  </sheetViews>
  <sheetFormatPr defaultColWidth="9.140625" defaultRowHeight="15"/>
  <cols>
    <col min="1" max="1" width="3.00390625" style="4" customWidth="1"/>
    <col min="2" max="2" width="9.140625" style="4" customWidth="1"/>
    <col min="3" max="3" width="7.8515625" style="4" customWidth="1"/>
    <col min="4" max="4" width="20.57421875" style="4" bestFit="1" customWidth="1"/>
    <col min="5" max="5" width="9.140625" style="6" customWidth="1"/>
    <col min="6" max="6" width="13.140625" style="5" customWidth="1"/>
    <col min="7" max="8" width="13.7109375" style="5" customWidth="1"/>
    <col min="9" max="9" width="12.140625" style="6" customWidth="1"/>
    <col min="10" max="10" width="12.140625" style="4" customWidth="1"/>
    <col min="11" max="16384" width="9.140625" style="4" customWidth="1"/>
  </cols>
  <sheetData>
    <row r="1" spans="2:7" ht="15">
      <c r="B1" s="63" t="s">
        <v>117</v>
      </c>
      <c r="G1" s="72"/>
    </row>
    <row r="3" spans="1:9" ht="15">
      <c r="A3" s="4" t="s">
        <v>101</v>
      </c>
      <c r="B3" s="158" t="s">
        <v>53</v>
      </c>
      <c r="C3" s="158"/>
      <c r="D3" s="158"/>
      <c r="E3" s="158"/>
      <c r="F3" s="158"/>
      <c r="G3" s="158"/>
      <c r="H3" s="158"/>
      <c r="I3" s="158"/>
    </row>
    <row r="4" ht="15.75" thickBot="1"/>
    <row r="5" spans="2:9" ht="43.5" thickBot="1">
      <c r="B5" s="1" t="s">
        <v>18</v>
      </c>
      <c r="C5" s="41" t="s">
        <v>42</v>
      </c>
      <c r="D5" s="2" t="s">
        <v>1</v>
      </c>
      <c r="E5" s="2" t="s">
        <v>2</v>
      </c>
      <c r="F5" s="3" t="s">
        <v>135</v>
      </c>
      <c r="G5" s="12" t="s">
        <v>5</v>
      </c>
      <c r="H5" s="13" t="s">
        <v>6</v>
      </c>
      <c r="I5" s="14" t="s">
        <v>7</v>
      </c>
    </row>
    <row r="6" spans="2:9" ht="15">
      <c r="B6" s="19"/>
      <c r="C6" s="20" t="s">
        <v>129</v>
      </c>
      <c r="D6" s="21" t="s">
        <v>54</v>
      </c>
      <c r="E6" s="27">
        <v>1974</v>
      </c>
      <c r="F6" s="53">
        <v>0.031782407407407405</v>
      </c>
      <c r="G6" s="53">
        <f>F6/35</f>
        <v>0.000908068783068783</v>
      </c>
      <c r="H6" s="53">
        <f>G6*15</f>
        <v>0.013621031746031746</v>
      </c>
      <c r="I6" s="116">
        <v>635</v>
      </c>
    </row>
    <row r="7" spans="2:9" ht="15">
      <c r="B7" s="24"/>
      <c r="C7" s="9" t="s">
        <v>28</v>
      </c>
      <c r="D7" s="8" t="s">
        <v>55</v>
      </c>
      <c r="E7" s="7">
        <v>1999</v>
      </c>
      <c r="F7" s="54">
        <v>0.018784722222222223</v>
      </c>
      <c r="G7" s="117">
        <f>F7/18</f>
        <v>0.0010435956790123457</v>
      </c>
      <c r="H7" s="117">
        <f>G7*15</f>
        <v>0.015653935185185187</v>
      </c>
      <c r="I7" s="59">
        <v>354</v>
      </c>
    </row>
    <row r="8" spans="2:9" ht="15">
      <c r="B8" s="24"/>
      <c r="C8" s="9" t="s">
        <v>129</v>
      </c>
      <c r="D8" s="8" t="s">
        <v>56</v>
      </c>
      <c r="E8" s="7">
        <v>1973</v>
      </c>
      <c r="F8" s="54">
        <v>0.02008101851851852</v>
      </c>
      <c r="G8" s="117">
        <f>F8/18</f>
        <v>0.0011156121399176955</v>
      </c>
      <c r="H8" s="117">
        <f>G8*15</f>
        <v>0.016734182098765434</v>
      </c>
      <c r="I8" s="59">
        <v>342</v>
      </c>
    </row>
    <row r="9" spans="2:9" ht="15.75" thickBot="1">
      <c r="B9" s="29"/>
      <c r="C9" s="30" t="s">
        <v>21</v>
      </c>
      <c r="D9" s="31" t="s">
        <v>43</v>
      </c>
      <c r="E9" s="74">
        <v>1997</v>
      </c>
      <c r="F9" s="55">
        <v>0.03136574074074074</v>
      </c>
      <c r="G9" s="118">
        <f>F9/35</f>
        <v>0.0008961640211640212</v>
      </c>
      <c r="H9" s="118">
        <f>G9*15</f>
        <v>0.013442460317460318</v>
      </c>
      <c r="I9" s="60">
        <v>424</v>
      </c>
    </row>
    <row r="10" spans="2:9" ht="15.75" thickBot="1">
      <c r="B10" s="159" t="s">
        <v>13</v>
      </c>
      <c r="C10" s="160"/>
      <c r="D10" s="160"/>
      <c r="E10" s="160"/>
      <c r="F10" s="160"/>
      <c r="G10" s="160"/>
      <c r="H10" s="161"/>
      <c r="I10" s="28">
        <f>SUM(I6:I9)</f>
        <v>1755</v>
      </c>
    </row>
    <row r="11" spans="2:9" ht="15">
      <c r="B11" s="50"/>
      <c r="C11" s="50"/>
      <c r="D11" s="50"/>
      <c r="E11" s="50"/>
      <c r="F11" s="50"/>
      <c r="G11" s="50"/>
      <c r="H11" s="50"/>
      <c r="I11" s="51"/>
    </row>
    <row r="12" spans="1:9" ht="15">
      <c r="A12" s="4" t="s">
        <v>102</v>
      </c>
      <c r="B12" s="158" t="s">
        <v>46</v>
      </c>
      <c r="C12" s="158"/>
      <c r="D12" s="158"/>
      <c r="E12" s="158"/>
      <c r="F12" s="158"/>
      <c r="G12" s="158"/>
      <c r="H12" s="158"/>
      <c r="I12" s="158"/>
    </row>
    <row r="13" ht="15.75" thickBot="1"/>
    <row r="14" spans="2:9" ht="43.5" thickBot="1">
      <c r="B14" s="1" t="s">
        <v>18</v>
      </c>
      <c r="C14" s="41" t="s">
        <v>42</v>
      </c>
      <c r="D14" s="2" t="s">
        <v>1</v>
      </c>
      <c r="E14" s="2" t="s">
        <v>2</v>
      </c>
      <c r="F14" s="3" t="s">
        <v>135</v>
      </c>
      <c r="G14" s="12" t="s">
        <v>5</v>
      </c>
      <c r="H14" s="13" t="s">
        <v>6</v>
      </c>
      <c r="I14" s="14" t="s">
        <v>7</v>
      </c>
    </row>
    <row r="15" spans="2:9" ht="15">
      <c r="B15" s="19"/>
      <c r="C15" s="20" t="s">
        <v>36</v>
      </c>
      <c r="D15" s="120" t="s">
        <v>47</v>
      </c>
      <c r="E15" s="26">
        <v>1966</v>
      </c>
      <c r="F15" s="53">
        <v>0.01758101851851852</v>
      </c>
      <c r="G15" s="53">
        <f>F15/18</f>
        <v>0.0009767232510288068</v>
      </c>
      <c r="H15" s="53">
        <f>G15*15</f>
        <v>0.0146508487654321</v>
      </c>
      <c r="I15" s="116">
        <v>575</v>
      </c>
    </row>
    <row r="16" spans="2:9" ht="15">
      <c r="B16" s="24"/>
      <c r="C16" s="9" t="s">
        <v>28</v>
      </c>
      <c r="D16" s="56" t="s">
        <v>16</v>
      </c>
      <c r="E16" s="16">
        <v>1999</v>
      </c>
      <c r="F16" s="54">
        <v>0.03228009259259259</v>
      </c>
      <c r="G16" s="117">
        <f>F16/35</f>
        <v>0.0009222883597883596</v>
      </c>
      <c r="H16" s="117">
        <f>G16*15</f>
        <v>0.013834325396825395</v>
      </c>
      <c r="I16" s="59">
        <v>512</v>
      </c>
    </row>
    <row r="17" spans="2:9" ht="15">
      <c r="B17" s="24"/>
      <c r="C17" s="9" t="s">
        <v>22</v>
      </c>
      <c r="D17" s="121" t="s">
        <v>35</v>
      </c>
      <c r="E17" s="16">
        <v>1961</v>
      </c>
      <c r="F17" s="54">
        <v>0.017569444444444447</v>
      </c>
      <c r="G17" s="117">
        <f>F17/18</f>
        <v>0.0009760802469135803</v>
      </c>
      <c r="H17" s="117">
        <f>G17*15</f>
        <v>0.014641203703703705</v>
      </c>
      <c r="I17" s="59">
        <v>649</v>
      </c>
    </row>
    <row r="18" spans="2:9" ht="15.75" thickBot="1">
      <c r="B18" s="29"/>
      <c r="C18" s="30" t="s">
        <v>27</v>
      </c>
      <c r="D18" s="31" t="s">
        <v>48</v>
      </c>
      <c r="E18" s="32">
        <v>1999</v>
      </c>
      <c r="F18" s="55">
        <v>0.03491898148148148</v>
      </c>
      <c r="G18" s="118">
        <f>F18/35</f>
        <v>0.0009976851851851852</v>
      </c>
      <c r="H18" s="118">
        <f>G18*15</f>
        <v>0.014965277777777779</v>
      </c>
      <c r="I18" s="60">
        <v>307</v>
      </c>
    </row>
    <row r="19" spans="2:9" ht="15.75" thickBot="1">
      <c r="B19" s="159" t="s">
        <v>13</v>
      </c>
      <c r="C19" s="160"/>
      <c r="D19" s="160"/>
      <c r="E19" s="160"/>
      <c r="F19" s="160"/>
      <c r="G19" s="160"/>
      <c r="H19" s="161"/>
      <c r="I19" s="28">
        <f>SUM(I15:I18)</f>
        <v>2043</v>
      </c>
    </row>
    <row r="21" spans="1:9" ht="15">
      <c r="A21" s="4" t="s">
        <v>103</v>
      </c>
      <c r="B21" s="158" t="s">
        <v>49</v>
      </c>
      <c r="C21" s="158"/>
      <c r="D21" s="158"/>
      <c r="E21" s="158"/>
      <c r="F21" s="158"/>
      <c r="G21" s="158"/>
      <c r="H21" s="158"/>
      <c r="I21" s="158"/>
    </row>
    <row r="22" ht="15.75" thickBot="1"/>
    <row r="23" spans="2:9" ht="43.5" thickBot="1">
      <c r="B23" s="1" t="s">
        <v>18</v>
      </c>
      <c r="C23" s="41" t="s">
        <v>42</v>
      </c>
      <c r="D23" s="2" t="s">
        <v>1</v>
      </c>
      <c r="E23" s="2" t="s">
        <v>2</v>
      </c>
      <c r="F23" s="3" t="s">
        <v>135</v>
      </c>
      <c r="G23" s="12" t="s">
        <v>5</v>
      </c>
      <c r="H23" s="13" t="s">
        <v>6</v>
      </c>
      <c r="I23" s="14" t="s">
        <v>7</v>
      </c>
    </row>
    <row r="24" spans="2:15" ht="15">
      <c r="B24" s="19"/>
      <c r="C24" s="20" t="s">
        <v>24</v>
      </c>
      <c r="D24" s="21" t="s">
        <v>50</v>
      </c>
      <c r="E24" s="26">
        <v>1979</v>
      </c>
      <c r="F24" s="53">
        <v>0.01724537037037037</v>
      </c>
      <c r="G24" s="53">
        <f>F24/18</f>
        <v>0.0009580761316872427</v>
      </c>
      <c r="H24" s="53">
        <f>G24*15</f>
        <v>0.01437114197530864</v>
      </c>
      <c r="I24" s="116">
        <v>498</v>
      </c>
      <c r="O24" s="115"/>
    </row>
    <row r="25" spans="2:15" ht="15">
      <c r="B25" s="24"/>
      <c r="C25" s="9" t="s">
        <v>34</v>
      </c>
      <c r="D25" s="8" t="s">
        <v>51</v>
      </c>
      <c r="E25" s="15">
        <v>1962</v>
      </c>
      <c r="F25" s="54">
        <v>0.02090277777777778</v>
      </c>
      <c r="G25" s="117">
        <f>F25/18</f>
        <v>0.0011612654320987655</v>
      </c>
      <c r="H25" s="117">
        <f>G25*15</f>
        <v>0.017418981481481483</v>
      </c>
      <c r="I25" s="59">
        <v>523</v>
      </c>
      <c r="O25" s="115"/>
    </row>
    <row r="26" spans="2:15" ht="15">
      <c r="B26" s="24"/>
      <c r="C26" s="9" t="s">
        <v>21</v>
      </c>
      <c r="D26" s="8" t="s">
        <v>14</v>
      </c>
      <c r="E26" s="17">
        <v>1997</v>
      </c>
      <c r="F26" s="54">
        <v>0.029166666666666664</v>
      </c>
      <c r="G26" s="117">
        <f>F26/35</f>
        <v>0.0008333333333333333</v>
      </c>
      <c r="H26" s="117">
        <f>G26*15</f>
        <v>0.012499999999999999</v>
      </c>
      <c r="I26" s="59">
        <v>527</v>
      </c>
      <c r="O26" s="115"/>
    </row>
    <row r="27" spans="2:9" ht="15.75" thickBot="1">
      <c r="B27" s="29"/>
      <c r="C27" s="30" t="s">
        <v>21</v>
      </c>
      <c r="D27" s="31" t="s">
        <v>32</v>
      </c>
      <c r="E27" s="35">
        <v>1998</v>
      </c>
      <c r="F27" s="55">
        <v>0.028773148148148145</v>
      </c>
      <c r="G27" s="118">
        <f>F27/35</f>
        <v>0.000822089947089947</v>
      </c>
      <c r="H27" s="118">
        <f>G27*15</f>
        <v>0.012331349206349205</v>
      </c>
      <c r="I27" s="60">
        <v>549</v>
      </c>
    </row>
    <row r="28" spans="2:9" ht="15.75" thickBot="1">
      <c r="B28" s="155" t="s">
        <v>13</v>
      </c>
      <c r="C28" s="156"/>
      <c r="D28" s="156"/>
      <c r="E28" s="156"/>
      <c r="F28" s="156"/>
      <c r="G28" s="156"/>
      <c r="H28" s="156"/>
      <c r="I28" s="28">
        <f>SUM(I24:I27)</f>
        <v>2097</v>
      </c>
    </row>
    <row r="30" spans="1:9" ht="15">
      <c r="A30" s="4" t="s">
        <v>104</v>
      </c>
      <c r="B30" s="158" t="s">
        <v>57</v>
      </c>
      <c r="C30" s="158"/>
      <c r="D30" s="158"/>
      <c r="E30" s="158"/>
      <c r="F30" s="158"/>
      <c r="G30" s="158"/>
      <c r="H30" s="158"/>
      <c r="I30" s="158"/>
    </row>
    <row r="31" ht="15.75" thickBot="1"/>
    <row r="32" spans="2:9" ht="43.5" thickBot="1">
      <c r="B32" s="1" t="s">
        <v>18</v>
      </c>
      <c r="C32" s="41" t="s">
        <v>42</v>
      </c>
      <c r="D32" s="2" t="s">
        <v>1</v>
      </c>
      <c r="E32" s="2" t="s">
        <v>2</v>
      </c>
      <c r="F32" s="3" t="s">
        <v>135</v>
      </c>
      <c r="G32" s="12" t="s">
        <v>5</v>
      </c>
      <c r="H32" s="13" t="s">
        <v>6</v>
      </c>
      <c r="I32" s="14" t="s">
        <v>7</v>
      </c>
    </row>
    <row r="33" spans="2:9" ht="15">
      <c r="B33" s="19"/>
      <c r="C33" s="20"/>
      <c r="D33" s="21" t="s">
        <v>58</v>
      </c>
      <c r="E33" s="27"/>
      <c r="F33" s="53">
        <v>0</v>
      </c>
      <c r="G33" s="53">
        <f>F33/35</f>
        <v>0</v>
      </c>
      <c r="H33" s="53">
        <f>G33*15</f>
        <v>0</v>
      </c>
      <c r="I33" s="116">
        <v>0</v>
      </c>
    </row>
    <row r="34" spans="2:9" ht="15">
      <c r="B34" s="24"/>
      <c r="C34" s="9"/>
      <c r="D34" s="8" t="s">
        <v>59</v>
      </c>
      <c r="E34" s="9"/>
      <c r="F34" s="54">
        <v>0.028587962962962964</v>
      </c>
      <c r="G34" s="117">
        <f>F34/18</f>
        <v>0.0015882201646090536</v>
      </c>
      <c r="H34" s="117">
        <f>G34*15</f>
        <v>0.023823302469135804</v>
      </c>
      <c r="I34" s="59">
        <v>145</v>
      </c>
    </row>
    <row r="35" spans="2:9" ht="15">
      <c r="B35" s="24"/>
      <c r="C35" s="9" t="s">
        <v>21</v>
      </c>
      <c r="D35" s="8" t="s">
        <v>60</v>
      </c>
      <c r="E35" s="7">
        <v>1992</v>
      </c>
      <c r="F35" s="54">
        <v>0.059201388888888894</v>
      </c>
      <c r="G35" s="117">
        <f>F35/35</f>
        <v>0.0016914682539682542</v>
      </c>
      <c r="H35" s="117">
        <f>G35*15</f>
        <v>0.025372023809523813</v>
      </c>
      <c r="I35" s="59">
        <v>63</v>
      </c>
    </row>
    <row r="36" spans="2:9" ht="15.75" thickBot="1">
      <c r="B36" s="29"/>
      <c r="C36" s="30" t="s">
        <v>21</v>
      </c>
      <c r="D36" s="31" t="s">
        <v>61</v>
      </c>
      <c r="E36" s="36">
        <v>1993</v>
      </c>
      <c r="F36" s="55">
        <v>0.04351851851851852</v>
      </c>
      <c r="G36" s="118">
        <f>F36/35</f>
        <v>0.0012433862433862434</v>
      </c>
      <c r="H36" s="118">
        <f>G36*15</f>
        <v>0.01865079365079365</v>
      </c>
      <c r="I36" s="60">
        <v>159</v>
      </c>
    </row>
    <row r="37" spans="2:9" ht="15.75" thickBot="1">
      <c r="B37" s="155" t="s">
        <v>13</v>
      </c>
      <c r="C37" s="156"/>
      <c r="D37" s="156"/>
      <c r="E37" s="156"/>
      <c r="F37" s="156"/>
      <c r="G37" s="156"/>
      <c r="H37" s="156"/>
      <c r="I37" s="28">
        <f>SUM(I33:I36)</f>
        <v>367</v>
      </c>
    </row>
    <row r="39" spans="1:9" ht="15">
      <c r="A39" s="4" t="s">
        <v>105</v>
      </c>
      <c r="B39" s="158" t="s">
        <v>118</v>
      </c>
      <c r="C39" s="158"/>
      <c r="D39" s="158"/>
      <c r="E39" s="158"/>
      <c r="F39" s="158"/>
      <c r="G39" s="158"/>
      <c r="H39" s="158"/>
      <c r="I39" s="158"/>
    </row>
    <row r="40" ht="15.75" thickBot="1"/>
    <row r="41" spans="2:9" ht="43.5" thickBot="1">
      <c r="B41" s="1" t="s">
        <v>18</v>
      </c>
      <c r="C41" s="41" t="s">
        <v>42</v>
      </c>
      <c r="D41" s="2" t="s">
        <v>1</v>
      </c>
      <c r="E41" s="2" t="s">
        <v>2</v>
      </c>
      <c r="F41" s="3" t="s">
        <v>135</v>
      </c>
      <c r="G41" s="12" t="s">
        <v>5</v>
      </c>
      <c r="H41" s="13" t="s">
        <v>6</v>
      </c>
      <c r="I41" s="14" t="s">
        <v>7</v>
      </c>
    </row>
    <row r="42" spans="2:9" ht="15">
      <c r="B42" s="19"/>
      <c r="C42" s="20" t="s">
        <v>34</v>
      </c>
      <c r="D42" s="21" t="s">
        <v>33</v>
      </c>
      <c r="E42" s="26">
        <v>1963</v>
      </c>
      <c r="F42" s="53">
        <v>0.02314814814814815</v>
      </c>
      <c r="G42" s="53">
        <f>F42/18</f>
        <v>0.0012860082304526751</v>
      </c>
      <c r="H42" s="53">
        <f>G42*15</f>
        <v>0.019290123456790126</v>
      </c>
      <c r="I42" s="116">
        <v>385</v>
      </c>
    </row>
    <row r="43" spans="2:9" ht="15">
      <c r="B43" s="24"/>
      <c r="C43" s="9" t="s">
        <v>34</v>
      </c>
      <c r="D43" s="8" t="s">
        <v>62</v>
      </c>
      <c r="E43" s="18">
        <v>1964</v>
      </c>
      <c r="F43" s="54">
        <v>0.023402777777777783</v>
      </c>
      <c r="G43" s="117">
        <f>F43/18</f>
        <v>0.0013001543209876546</v>
      </c>
      <c r="H43" s="117">
        <f>G43*15</f>
        <v>0.01950231481481482</v>
      </c>
      <c r="I43" s="59">
        <v>373</v>
      </c>
    </row>
    <row r="44" spans="2:9" ht="15">
      <c r="B44" s="24"/>
      <c r="C44" s="9" t="s">
        <v>21</v>
      </c>
      <c r="D44" s="8" t="s">
        <v>8</v>
      </c>
      <c r="E44" s="17">
        <v>1996</v>
      </c>
      <c r="F44" s="54">
        <v>0.027060185185185187</v>
      </c>
      <c r="G44" s="117">
        <f>F44/35</f>
        <v>0.0007731481481481482</v>
      </c>
      <c r="H44" s="117">
        <f>G44*15</f>
        <v>0.011597222222222224</v>
      </c>
      <c r="I44" s="59">
        <v>660</v>
      </c>
    </row>
    <row r="45" spans="2:9" ht="15.75" thickBot="1">
      <c r="B45" s="29"/>
      <c r="C45" s="30" t="s">
        <v>21</v>
      </c>
      <c r="D45" s="31" t="s">
        <v>9</v>
      </c>
      <c r="E45" s="36">
        <v>1991</v>
      </c>
      <c r="F45" s="55">
        <v>0.028680555555555553</v>
      </c>
      <c r="G45" s="118">
        <f>F45/35</f>
        <v>0.0008194444444444444</v>
      </c>
      <c r="H45" s="118">
        <f>G45*15</f>
        <v>0.012291666666666666</v>
      </c>
      <c r="I45" s="60">
        <v>554</v>
      </c>
    </row>
    <row r="46" spans="2:9" ht="15.75" thickBot="1">
      <c r="B46" s="155" t="s">
        <v>13</v>
      </c>
      <c r="C46" s="156"/>
      <c r="D46" s="156"/>
      <c r="E46" s="156"/>
      <c r="F46" s="156"/>
      <c r="G46" s="156"/>
      <c r="H46" s="156"/>
      <c r="I46" s="28">
        <f>SUM(I42:I45)</f>
        <v>1972</v>
      </c>
    </row>
    <row r="48" spans="1:9" ht="15">
      <c r="A48" s="4">
        <v>7</v>
      </c>
      <c r="B48" s="158" t="s">
        <v>63</v>
      </c>
      <c r="C48" s="158"/>
      <c r="D48" s="158"/>
      <c r="E48" s="158"/>
      <c r="F48" s="158"/>
      <c r="G48" s="158"/>
      <c r="H48" s="158"/>
      <c r="I48" s="158"/>
    </row>
    <row r="49" ht="15.75" thickBot="1"/>
    <row r="50" spans="2:9" ht="43.5" thickBot="1">
      <c r="B50" s="1" t="s">
        <v>18</v>
      </c>
      <c r="C50" s="41" t="s">
        <v>42</v>
      </c>
      <c r="D50" s="2" t="s">
        <v>1</v>
      </c>
      <c r="E50" s="2" t="s">
        <v>2</v>
      </c>
      <c r="F50" s="3" t="s">
        <v>135</v>
      </c>
      <c r="G50" s="12" t="s">
        <v>5</v>
      </c>
      <c r="H50" s="13" t="s">
        <v>6</v>
      </c>
      <c r="I50" s="14" t="s">
        <v>7</v>
      </c>
    </row>
    <row r="51" spans="2:9" ht="15">
      <c r="B51" s="19"/>
      <c r="C51" s="20" t="s">
        <v>129</v>
      </c>
      <c r="D51" s="21" t="s">
        <v>64</v>
      </c>
      <c r="E51" s="26">
        <v>1974</v>
      </c>
      <c r="F51" s="53">
        <v>0.02119212962962963</v>
      </c>
      <c r="G51" s="53">
        <f>F51/18</f>
        <v>0.0011773405349794239</v>
      </c>
      <c r="H51" s="53">
        <f>G51*15</f>
        <v>0.017660108024691357</v>
      </c>
      <c r="I51" s="116">
        <v>299</v>
      </c>
    </row>
    <row r="52" spans="2:9" ht="15">
      <c r="B52" s="24"/>
      <c r="C52" s="9" t="s">
        <v>26</v>
      </c>
      <c r="D52" s="8" t="s">
        <v>65</v>
      </c>
      <c r="E52" s="18">
        <v>1988</v>
      </c>
      <c r="F52" s="54">
        <v>0.02666666666666667</v>
      </c>
      <c r="G52" s="117">
        <f>F52/18</f>
        <v>0.0014814814814814816</v>
      </c>
      <c r="H52" s="117">
        <f>G52*15</f>
        <v>0.022222222222222223</v>
      </c>
      <c r="I52" s="59">
        <v>164</v>
      </c>
    </row>
    <row r="53" spans="2:9" ht="15">
      <c r="B53" s="24"/>
      <c r="C53" s="9"/>
      <c r="D53" s="8" t="s">
        <v>66</v>
      </c>
      <c r="E53" s="17"/>
      <c r="F53" s="54">
        <v>0</v>
      </c>
      <c r="G53" s="117">
        <f>F53/35</f>
        <v>0</v>
      </c>
      <c r="H53" s="117">
        <f>G53*15</f>
        <v>0</v>
      </c>
      <c r="I53" s="59">
        <v>0</v>
      </c>
    </row>
    <row r="54" spans="2:9" ht="15.75" thickBot="1">
      <c r="B54" s="29"/>
      <c r="C54" s="30" t="s">
        <v>23</v>
      </c>
      <c r="D54" s="31" t="s">
        <v>67</v>
      </c>
      <c r="E54" s="35">
        <v>1987</v>
      </c>
      <c r="F54" s="55">
        <v>0</v>
      </c>
      <c r="G54" s="118">
        <f>F54/35</f>
        <v>0</v>
      </c>
      <c r="H54" s="118">
        <f>G54*15</f>
        <v>0</v>
      </c>
      <c r="I54" s="60">
        <v>0</v>
      </c>
    </row>
    <row r="55" spans="2:9" ht="15.75" thickBot="1">
      <c r="B55" s="155" t="s">
        <v>13</v>
      </c>
      <c r="C55" s="156"/>
      <c r="D55" s="156"/>
      <c r="E55" s="156"/>
      <c r="F55" s="156"/>
      <c r="G55" s="156"/>
      <c r="H55" s="156"/>
      <c r="I55" s="28">
        <f>SUM(I51:I54)</f>
        <v>463</v>
      </c>
    </row>
    <row r="56" spans="2:9" ht="15">
      <c r="B56" s="50"/>
      <c r="C56" s="50"/>
      <c r="D56" s="50"/>
      <c r="E56" s="50"/>
      <c r="F56" s="50"/>
      <c r="G56" s="50"/>
      <c r="H56" s="50"/>
      <c r="I56" s="51"/>
    </row>
    <row r="57" spans="1:9" ht="15">
      <c r="A57" s="4">
        <v>8</v>
      </c>
      <c r="B57" s="158" t="s">
        <v>68</v>
      </c>
      <c r="C57" s="158"/>
      <c r="D57" s="158"/>
      <c r="E57" s="158"/>
      <c r="F57" s="158"/>
      <c r="G57" s="158"/>
      <c r="H57" s="158"/>
      <c r="I57" s="158"/>
    </row>
    <row r="58" ht="15.75" thickBot="1"/>
    <row r="59" spans="2:9" ht="43.5" thickBot="1">
      <c r="B59" s="1" t="s">
        <v>18</v>
      </c>
      <c r="C59" s="41" t="s">
        <v>42</v>
      </c>
      <c r="D59" s="2" t="s">
        <v>1</v>
      </c>
      <c r="E59" s="2" t="s">
        <v>2</v>
      </c>
      <c r="F59" s="3" t="s">
        <v>135</v>
      </c>
      <c r="G59" s="12" t="s">
        <v>5</v>
      </c>
      <c r="H59" s="13" t="s">
        <v>6</v>
      </c>
      <c r="I59" s="14" t="s">
        <v>7</v>
      </c>
    </row>
    <row r="60" spans="2:9" ht="15">
      <c r="B60" s="19"/>
      <c r="C60" s="20" t="s">
        <v>129</v>
      </c>
      <c r="D60" s="21" t="s">
        <v>69</v>
      </c>
      <c r="E60" s="26">
        <v>1974</v>
      </c>
      <c r="F60" s="53">
        <v>0.01721064814814815</v>
      </c>
      <c r="G60" s="53">
        <f>F60/18</f>
        <v>0.0009561471193415638</v>
      </c>
      <c r="H60" s="53">
        <f>G60*15</f>
        <v>0.014342206790123458</v>
      </c>
      <c r="I60" s="116">
        <v>559</v>
      </c>
    </row>
    <row r="61" spans="2:9" ht="15">
      <c r="B61" s="24"/>
      <c r="C61" s="9" t="s">
        <v>20</v>
      </c>
      <c r="D61" s="8" t="s">
        <v>10</v>
      </c>
      <c r="E61" s="18">
        <v>1997</v>
      </c>
      <c r="F61" s="54">
        <v>0.03288194444444444</v>
      </c>
      <c r="G61" s="117">
        <f>F61/35</f>
        <v>0.000939484126984127</v>
      </c>
      <c r="H61" s="117">
        <f>G61*15</f>
        <v>0.014092261904761904</v>
      </c>
      <c r="I61" s="59">
        <v>485</v>
      </c>
    </row>
    <row r="62" spans="2:9" ht="15">
      <c r="B62" s="24"/>
      <c r="C62" s="9" t="s">
        <v>21</v>
      </c>
      <c r="D62" s="8" t="s">
        <v>12</v>
      </c>
      <c r="E62" s="17">
        <v>1995</v>
      </c>
      <c r="F62" s="54">
        <v>0.01916666666666667</v>
      </c>
      <c r="G62" s="117">
        <f>F62/18</f>
        <v>0.0010648148148148149</v>
      </c>
      <c r="H62" s="117">
        <f>G62*15</f>
        <v>0.015972222222222224</v>
      </c>
      <c r="I62" s="59">
        <v>253</v>
      </c>
    </row>
    <row r="63" spans="2:9" ht="15.75" thickBot="1">
      <c r="B63" s="29"/>
      <c r="C63" s="30" t="s">
        <v>23</v>
      </c>
      <c r="D63" s="31" t="s">
        <v>70</v>
      </c>
      <c r="E63" s="35">
        <v>1987</v>
      </c>
      <c r="F63" s="55">
        <v>0.028692129629629633</v>
      </c>
      <c r="G63" s="118">
        <f>F63/35</f>
        <v>0.0008197751322751324</v>
      </c>
      <c r="H63" s="118">
        <f>G63*15</f>
        <v>0.012296626984126986</v>
      </c>
      <c r="I63" s="60">
        <v>753</v>
      </c>
    </row>
    <row r="64" spans="2:9" ht="15.75" thickBot="1">
      <c r="B64" s="155" t="s">
        <v>13</v>
      </c>
      <c r="C64" s="156"/>
      <c r="D64" s="156"/>
      <c r="E64" s="156"/>
      <c r="F64" s="156"/>
      <c r="G64" s="156"/>
      <c r="H64" s="156"/>
      <c r="I64" s="28">
        <f>SUM(I60:I63)</f>
        <v>2050</v>
      </c>
    </row>
    <row r="65" spans="2:9" ht="15">
      <c r="B65" s="50"/>
      <c r="C65" s="50"/>
      <c r="D65" s="50"/>
      <c r="E65" s="50"/>
      <c r="F65" s="50"/>
      <c r="G65" s="50"/>
      <c r="H65" s="50"/>
      <c r="I65" s="51"/>
    </row>
    <row r="66" spans="1:9" ht="15">
      <c r="A66" s="4">
        <v>9</v>
      </c>
      <c r="B66" s="158" t="s">
        <v>71</v>
      </c>
      <c r="C66" s="158"/>
      <c r="D66" s="158"/>
      <c r="E66" s="158"/>
      <c r="F66" s="158"/>
      <c r="G66" s="158"/>
      <c r="H66" s="158"/>
      <c r="I66" s="158"/>
    </row>
    <row r="67" ht="15.75" thickBot="1"/>
    <row r="68" spans="2:9" ht="43.5" thickBot="1">
      <c r="B68" s="1" t="s">
        <v>18</v>
      </c>
      <c r="C68" s="41" t="s">
        <v>42</v>
      </c>
      <c r="D68" s="2" t="s">
        <v>1</v>
      </c>
      <c r="E68" s="2" t="s">
        <v>2</v>
      </c>
      <c r="F68" s="3" t="s">
        <v>135</v>
      </c>
      <c r="G68" s="12" t="s">
        <v>5</v>
      </c>
      <c r="H68" s="13" t="s">
        <v>6</v>
      </c>
      <c r="I68" s="14" t="s">
        <v>7</v>
      </c>
    </row>
    <row r="69" spans="2:9" ht="15">
      <c r="B69" s="19"/>
      <c r="C69" s="20" t="s">
        <v>25</v>
      </c>
      <c r="D69" s="21" t="s">
        <v>11</v>
      </c>
      <c r="E69" s="26">
        <v>1953</v>
      </c>
      <c r="F69" s="53">
        <v>0.019560185185185184</v>
      </c>
      <c r="G69" s="53">
        <f>F69/18</f>
        <v>0.0010866769547325102</v>
      </c>
      <c r="H69" s="53">
        <f>G69*15</f>
        <v>0.016300154320987654</v>
      </c>
      <c r="I69" s="116">
        <v>958</v>
      </c>
    </row>
    <row r="70" spans="2:9" ht="15">
      <c r="B70" s="24"/>
      <c r="C70" s="9" t="s">
        <v>130</v>
      </c>
      <c r="D70" s="8" t="s">
        <v>72</v>
      </c>
      <c r="E70" s="18">
        <v>1959</v>
      </c>
      <c r="F70" s="54">
        <v>0.01960648148148148</v>
      </c>
      <c r="G70" s="117">
        <f>F70/18</f>
        <v>0.0010892489711934157</v>
      </c>
      <c r="H70" s="117">
        <f>G70*15</f>
        <v>0.016338734567901237</v>
      </c>
      <c r="I70" s="59">
        <v>789</v>
      </c>
    </row>
    <row r="71" spans="2:9" ht="15">
      <c r="B71" s="24"/>
      <c r="C71" s="9" t="s">
        <v>30</v>
      </c>
      <c r="D71" s="8" t="s">
        <v>73</v>
      </c>
      <c r="E71" s="17">
        <v>1967</v>
      </c>
      <c r="F71" s="54">
        <v>0.03582175925925926</v>
      </c>
      <c r="G71" s="117">
        <f>F71/35</f>
        <v>0.001023478835978836</v>
      </c>
      <c r="H71" s="117">
        <f>G71*15</f>
        <v>0.01535218253968254</v>
      </c>
      <c r="I71" s="119">
        <v>660</v>
      </c>
    </row>
    <row r="72" spans="2:9" ht="15.75" thickBot="1">
      <c r="B72" s="29"/>
      <c r="C72" s="30" t="s">
        <v>31</v>
      </c>
      <c r="D72" s="31" t="s">
        <v>74</v>
      </c>
      <c r="E72" s="35">
        <v>1956</v>
      </c>
      <c r="F72" s="55">
        <v>0.04172453703703704</v>
      </c>
      <c r="G72" s="118">
        <f>F72/35</f>
        <v>0.0011921296296296298</v>
      </c>
      <c r="H72" s="118">
        <f>G72*15</f>
        <v>0.017881944444444447</v>
      </c>
      <c r="I72" s="60">
        <v>443</v>
      </c>
    </row>
    <row r="73" spans="2:9" ht="15.75" thickBot="1">
      <c r="B73" s="155" t="s">
        <v>13</v>
      </c>
      <c r="C73" s="156"/>
      <c r="D73" s="156"/>
      <c r="E73" s="156"/>
      <c r="F73" s="156"/>
      <c r="G73" s="156"/>
      <c r="H73" s="156"/>
      <c r="I73" s="28">
        <f>SUM(I69:I72)</f>
        <v>2850</v>
      </c>
    </row>
    <row r="75" spans="1:9" ht="15">
      <c r="A75" s="4">
        <v>10</v>
      </c>
      <c r="B75" s="158" t="s">
        <v>75</v>
      </c>
      <c r="C75" s="158"/>
      <c r="D75" s="158"/>
      <c r="E75" s="158"/>
      <c r="F75" s="158"/>
      <c r="G75" s="158"/>
      <c r="H75" s="158"/>
      <c r="I75" s="158"/>
    </row>
    <row r="76" ht="15.75" thickBot="1"/>
    <row r="77" spans="2:9" ht="43.5" thickBot="1">
      <c r="B77" s="1" t="s">
        <v>18</v>
      </c>
      <c r="C77" s="41" t="s">
        <v>42</v>
      </c>
      <c r="D77" s="2" t="s">
        <v>1</v>
      </c>
      <c r="E77" s="2" t="s">
        <v>2</v>
      </c>
      <c r="F77" s="3" t="s">
        <v>135</v>
      </c>
      <c r="G77" s="12" t="s">
        <v>5</v>
      </c>
      <c r="H77" s="13" t="s">
        <v>6</v>
      </c>
      <c r="I77" s="14" t="s">
        <v>7</v>
      </c>
    </row>
    <row r="78" spans="2:9" ht="15">
      <c r="B78" s="19"/>
      <c r="C78" s="20" t="s">
        <v>131</v>
      </c>
      <c r="D78" s="21" t="s">
        <v>76</v>
      </c>
      <c r="E78" s="26">
        <v>1951</v>
      </c>
      <c r="F78" s="53">
        <v>0.02280092592592593</v>
      </c>
      <c r="G78" s="53">
        <f>F78/18</f>
        <v>0.001266718106995885</v>
      </c>
      <c r="H78" s="53">
        <f>G78*15</f>
        <v>0.019000771604938276</v>
      </c>
      <c r="I78" s="116">
        <v>412</v>
      </c>
    </row>
    <row r="79" spans="2:9" ht="15">
      <c r="B79" s="24"/>
      <c r="C79" s="9" t="s">
        <v>20</v>
      </c>
      <c r="D79" s="8" t="s">
        <v>3</v>
      </c>
      <c r="E79" s="18">
        <v>1995</v>
      </c>
      <c r="F79" s="54">
        <v>0.035277777777777776</v>
      </c>
      <c r="G79" s="117">
        <f>F79/35</f>
        <v>0.0010079365079365078</v>
      </c>
      <c r="H79" s="117">
        <f>G79*15</f>
        <v>0.015119047619047617</v>
      </c>
      <c r="I79" s="59">
        <v>392</v>
      </c>
    </row>
    <row r="80" spans="2:9" ht="15">
      <c r="B80" s="24"/>
      <c r="C80" s="9" t="s">
        <v>21</v>
      </c>
      <c r="D80" s="52" t="s">
        <v>37</v>
      </c>
      <c r="E80" s="17">
        <v>1997</v>
      </c>
      <c r="F80" s="54">
        <v>0.01671296296296296</v>
      </c>
      <c r="G80" s="117">
        <f>F80/18</f>
        <v>0.0009284979423868311</v>
      </c>
      <c r="H80" s="117">
        <f>G80*15</f>
        <v>0.013927469135802468</v>
      </c>
      <c r="I80" s="59">
        <v>381</v>
      </c>
    </row>
    <row r="81" spans="2:9" ht="15.75" thickBot="1">
      <c r="B81" s="29"/>
      <c r="C81" s="30" t="s">
        <v>27</v>
      </c>
      <c r="D81" s="31" t="s">
        <v>77</v>
      </c>
      <c r="E81" s="35">
        <v>2000</v>
      </c>
      <c r="F81" s="55">
        <v>0.02990740740740741</v>
      </c>
      <c r="G81" s="118">
        <f>F81/35</f>
        <v>0.0008544973544973546</v>
      </c>
      <c r="H81" s="118">
        <f>G81*15</f>
        <v>0.01281746031746032</v>
      </c>
      <c r="I81" s="60">
        <v>489</v>
      </c>
    </row>
    <row r="82" spans="2:9" ht="15.75" thickBot="1">
      <c r="B82" s="155" t="s">
        <v>13</v>
      </c>
      <c r="C82" s="156"/>
      <c r="D82" s="156"/>
      <c r="E82" s="156"/>
      <c r="F82" s="156"/>
      <c r="G82" s="156"/>
      <c r="H82" s="156"/>
      <c r="I82" s="28">
        <f>SUM(I78:I81)</f>
        <v>1674</v>
      </c>
    </row>
    <row r="84" spans="1:9" ht="15">
      <c r="A84" s="4">
        <v>11</v>
      </c>
      <c r="B84" s="158" t="s">
        <v>78</v>
      </c>
      <c r="C84" s="158"/>
      <c r="D84" s="158"/>
      <c r="E84" s="158"/>
      <c r="F84" s="158"/>
      <c r="G84" s="158"/>
      <c r="H84" s="158"/>
      <c r="I84" s="158"/>
    </row>
    <row r="85" ht="15.75" thickBot="1"/>
    <row r="86" spans="2:9" ht="43.5" thickBot="1">
      <c r="B86" s="1" t="s">
        <v>18</v>
      </c>
      <c r="C86" s="41" t="s">
        <v>42</v>
      </c>
      <c r="D86" s="2" t="s">
        <v>1</v>
      </c>
      <c r="E86" s="2" t="s">
        <v>2</v>
      </c>
      <c r="F86" s="3" t="s">
        <v>135</v>
      </c>
      <c r="G86" s="12" t="s">
        <v>5</v>
      </c>
      <c r="H86" s="13" t="s">
        <v>6</v>
      </c>
      <c r="I86" s="14" t="s">
        <v>7</v>
      </c>
    </row>
    <row r="87" spans="2:9" ht="15">
      <c r="B87" s="83"/>
      <c r="C87" s="84" t="s">
        <v>22</v>
      </c>
      <c r="D87" s="82" t="s">
        <v>79</v>
      </c>
      <c r="E87" s="26">
        <v>1961</v>
      </c>
      <c r="F87" s="53">
        <v>0.020462962962962964</v>
      </c>
      <c r="G87" s="53">
        <f>F87/18</f>
        <v>0.0011368312757201646</v>
      </c>
      <c r="H87" s="53">
        <f>G87*15</f>
        <v>0.01705246913580247</v>
      </c>
      <c r="I87" s="116">
        <v>411</v>
      </c>
    </row>
    <row r="88" spans="2:9" ht="15">
      <c r="B88" s="85"/>
      <c r="C88" s="86" t="s">
        <v>30</v>
      </c>
      <c r="D88" s="52" t="s">
        <v>29</v>
      </c>
      <c r="E88" s="18">
        <v>1969</v>
      </c>
      <c r="F88" s="54">
        <v>0.02079861111111111</v>
      </c>
      <c r="G88" s="117">
        <f>F88/18</f>
        <v>0.0011554783950617285</v>
      </c>
      <c r="H88" s="117">
        <f>G88*15</f>
        <v>0.017332175925925928</v>
      </c>
      <c r="I88" s="59">
        <v>496</v>
      </c>
    </row>
    <row r="89" spans="2:9" ht="15">
      <c r="B89" s="85"/>
      <c r="C89" s="86" t="s">
        <v>21</v>
      </c>
      <c r="D89" s="52" t="s">
        <v>80</v>
      </c>
      <c r="E89" s="87">
        <v>1994</v>
      </c>
      <c r="F89" s="54">
        <v>0.02960648148148148</v>
      </c>
      <c r="G89" s="117">
        <f>F89/35</f>
        <v>0.0008458994708994709</v>
      </c>
      <c r="H89" s="117">
        <f>G89*15</f>
        <v>0.012688492063492063</v>
      </c>
      <c r="I89" s="59">
        <v>504</v>
      </c>
    </row>
    <row r="90" spans="2:9" ht="15.75" thickBot="1">
      <c r="B90" s="88"/>
      <c r="C90" s="89" t="s">
        <v>21</v>
      </c>
      <c r="D90" s="81" t="s">
        <v>81</v>
      </c>
      <c r="E90" s="90">
        <v>1997</v>
      </c>
      <c r="F90" s="55">
        <v>0.03284722222222222</v>
      </c>
      <c r="G90" s="118">
        <f>F90/35</f>
        <v>0.0009384920634920635</v>
      </c>
      <c r="H90" s="118">
        <f>G90*15</f>
        <v>0.014077380952380952</v>
      </c>
      <c r="I90" s="60">
        <v>369</v>
      </c>
    </row>
    <row r="91" spans="2:9" ht="15.75" thickBot="1">
      <c r="B91" s="155" t="s">
        <v>13</v>
      </c>
      <c r="C91" s="156"/>
      <c r="D91" s="156"/>
      <c r="E91" s="156"/>
      <c r="F91" s="156"/>
      <c r="G91" s="156"/>
      <c r="H91" s="156"/>
      <c r="I91" s="28">
        <f>SUM(I87:I90)</f>
        <v>1780</v>
      </c>
    </row>
    <row r="93" spans="1:9" ht="15">
      <c r="A93" s="4">
        <v>12</v>
      </c>
      <c r="B93" s="158" t="s">
        <v>82</v>
      </c>
      <c r="C93" s="158"/>
      <c r="D93" s="158"/>
      <c r="E93" s="158"/>
      <c r="F93" s="158"/>
      <c r="G93" s="158"/>
      <c r="H93" s="158"/>
      <c r="I93" s="158"/>
    </row>
    <row r="94" ht="15.75" thickBot="1"/>
    <row r="95" spans="2:9" ht="43.5" thickBot="1">
      <c r="B95" s="1" t="s">
        <v>18</v>
      </c>
      <c r="C95" s="41" t="s">
        <v>42</v>
      </c>
      <c r="D95" s="2" t="s">
        <v>1</v>
      </c>
      <c r="E95" s="2" t="s">
        <v>2</v>
      </c>
      <c r="F95" s="3" t="s">
        <v>135</v>
      </c>
      <c r="G95" s="12" t="s">
        <v>5</v>
      </c>
      <c r="H95" s="13" t="s">
        <v>6</v>
      </c>
      <c r="I95" s="14" t="s">
        <v>7</v>
      </c>
    </row>
    <row r="96" spans="2:9" ht="15">
      <c r="B96" s="19"/>
      <c r="C96" s="20" t="s">
        <v>132</v>
      </c>
      <c r="D96" s="21" t="s">
        <v>83</v>
      </c>
      <c r="E96" s="26">
        <v>1981</v>
      </c>
      <c r="F96" s="53">
        <v>0</v>
      </c>
      <c r="G96" s="22">
        <f>F96/18</f>
        <v>0</v>
      </c>
      <c r="H96" s="22">
        <f>G96*15</f>
        <v>0</v>
      </c>
      <c r="I96" s="23">
        <v>0</v>
      </c>
    </row>
    <row r="97" spans="2:9" ht="15">
      <c r="B97" s="24"/>
      <c r="C97" s="9" t="s">
        <v>20</v>
      </c>
      <c r="D97" s="8" t="s">
        <v>84</v>
      </c>
      <c r="E97" s="18">
        <v>1995</v>
      </c>
      <c r="F97" s="54">
        <v>0</v>
      </c>
      <c r="G97" s="11">
        <f>F97/18</f>
        <v>0</v>
      </c>
      <c r="H97" s="11">
        <f>G97*15</f>
        <v>0</v>
      </c>
      <c r="I97" s="25">
        <v>0</v>
      </c>
    </row>
    <row r="98" spans="2:9" ht="15">
      <c r="B98" s="24"/>
      <c r="C98" s="9"/>
      <c r="D98" s="8" t="s">
        <v>85</v>
      </c>
      <c r="E98" s="17"/>
      <c r="F98" s="54">
        <v>0</v>
      </c>
      <c r="G98" s="11">
        <f>F98/35</f>
        <v>0</v>
      </c>
      <c r="H98" s="11">
        <f>G98*15</f>
        <v>0</v>
      </c>
      <c r="I98" s="25">
        <v>0</v>
      </c>
    </row>
    <row r="99" spans="2:9" ht="15.75" thickBot="1">
      <c r="B99" s="29"/>
      <c r="C99" s="30" t="s">
        <v>19</v>
      </c>
      <c r="D99" s="31" t="s">
        <v>86</v>
      </c>
      <c r="E99" s="35">
        <v>1974</v>
      </c>
      <c r="F99" s="55">
        <v>0</v>
      </c>
      <c r="G99" s="33">
        <f>F99/20</f>
        <v>0</v>
      </c>
      <c r="H99" s="33">
        <f>G99*15</f>
        <v>0</v>
      </c>
      <c r="I99" s="34">
        <v>0</v>
      </c>
    </row>
    <row r="100" spans="2:9" ht="15.75" thickBot="1">
      <c r="B100" s="155" t="s">
        <v>13</v>
      </c>
      <c r="C100" s="156"/>
      <c r="D100" s="156"/>
      <c r="E100" s="156"/>
      <c r="F100" s="156"/>
      <c r="G100" s="156"/>
      <c r="H100" s="156"/>
      <c r="I100" s="28">
        <f>SUM(I96:I99)</f>
        <v>0</v>
      </c>
    </row>
    <row r="102" spans="1:9" ht="15">
      <c r="A102" s="4">
        <v>13</v>
      </c>
      <c r="B102" s="158" t="s">
        <v>119</v>
      </c>
      <c r="C102" s="158"/>
      <c r="D102" s="158"/>
      <c r="E102" s="158"/>
      <c r="F102" s="158"/>
      <c r="G102" s="158"/>
      <c r="H102" s="158"/>
      <c r="I102" s="158"/>
    </row>
    <row r="103" ht="15.75" thickBot="1"/>
    <row r="104" spans="2:9" ht="43.5" thickBot="1">
      <c r="B104" s="1" t="s">
        <v>18</v>
      </c>
      <c r="C104" s="41" t="s">
        <v>42</v>
      </c>
      <c r="D104" s="2" t="s">
        <v>1</v>
      </c>
      <c r="E104" s="2" t="s">
        <v>2</v>
      </c>
      <c r="F104" s="3" t="s">
        <v>135</v>
      </c>
      <c r="G104" s="12" t="s">
        <v>5</v>
      </c>
      <c r="H104" s="13" t="s">
        <v>6</v>
      </c>
      <c r="I104" s="14" t="s">
        <v>7</v>
      </c>
    </row>
    <row r="105" spans="2:9" ht="15">
      <c r="B105" s="19"/>
      <c r="C105" s="84" t="s">
        <v>24</v>
      </c>
      <c r="D105" s="82" t="s">
        <v>88</v>
      </c>
      <c r="E105" s="26">
        <v>1978</v>
      </c>
      <c r="F105" s="53">
        <v>0.04658564814814815</v>
      </c>
      <c r="G105" s="53">
        <f>F105/35</f>
        <v>0.0013310185185185185</v>
      </c>
      <c r="H105" s="53">
        <f>G105*15</f>
        <v>0.019965277777777776</v>
      </c>
      <c r="I105" s="116">
        <v>185</v>
      </c>
    </row>
    <row r="106" spans="2:9" ht="15">
      <c r="B106" s="24"/>
      <c r="C106" s="86" t="s">
        <v>20</v>
      </c>
      <c r="D106" s="52" t="s">
        <v>4</v>
      </c>
      <c r="E106" s="18">
        <v>1995</v>
      </c>
      <c r="F106" s="54">
        <v>0</v>
      </c>
      <c r="G106" s="117">
        <f>F106/18</f>
        <v>0</v>
      </c>
      <c r="H106" s="117">
        <f>G106*15</f>
        <v>0</v>
      </c>
      <c r="I106" s="59">
        <v>0</v>
      </c>
    </row>
    <row r="107" spans="2:9" ht="15">
      <c r="B107" s="24"/>
      <c r="C107" s="86" t="s">
        <v>21</v>
      </c>
      <c r="D107" s="52" t="s">
        <v>87</v>
      </c>
      <c r="E107" s="87">
        <v>1996</v>
      </c>
      <c r="F107" s="54">
        <v>0</v>
      </c>
      <c r="G107" s="117">
        <f>F107/35</f>
        <v>0</v>
      </c>
      <c r="H107" s="117">
        <f>G107*15</f>
        <v>0</v>
      </c>
      <c r="I107" s="59">
        <v>0</v>
      </c>
    </row>
    <row r="108" spans="2:9" ht="15.75" thickBot="1">
      <c r="B108" s="29"/>
      <c r="C108" s="89" t="s">
        <v>20</v>
      </c>
      <c r="D108" s="81" t="s">
        <v>15</v>
      </c>
      <c r="E108" s="90">
        <v>1998</v>
      </c>
      <c r="F108" s="55">
        <v>0.016273148148148148</v>
      </c>
      <c r="G108" s="118">
        <f>F108/18</f>
        <v>0.0009040637860082304</v>
      </c>
      <c r="H108" s="118">
        <f>G108*15</f>
        <v>0.013560956790123455</v>
      </c>
      <c r="I108" s="60">
        <v>544</v>
      </c>
    </row>
    <row r="109" spans="2:9" ht="15.75" thickBot="1">
      <c r="B109" s="155" t="s">
        <v>13</v>
      </c>
      <c r="C109" s="156"/>
      <c r="D109" s="156"/>
      <c r="E109" s="156"/>
      <c r="F109" s="156"/>
      <c r="G109" s="156"/>
      <c r="H109" s="156"/>
      <c r="I109" s="28">
        <f>SUM(I105:I108)</f>
        <v>729</v>
      </c>
    </row>
    <row r="111" spans="1:9" ht="15">
      <c r="A111" s="4">
        <v>14</v>
      </c>
      <c r="B111" s="158" t="s">
        <v>120</v>
      </c>
      <c r="C111" s="158"/>
      <c r="D111" s="158"/>
      <c r="E111" s="158"/>
      <c r="F111" s="158"/>
      <c r="G111" s="158"/>
      <c r="H111" s="158"/>
      <c r="I111" s="158"/>
    </row>
    <row r="112" ht="15.75" thickBot="1"/>
    <row r="113" spans="2:9" ht="43.5" thickBot="1">
      <c r="B113" s="1" t="s">
        <v>18</v>
      </c>
      <c r="C113" s="41" t="s">
        <v>42</v>
      </c>
      <c r="D113" s="2" t="s">
        <v>1</v>
      </c>
      <c r="E113" s="2" t="s">
        <v>2</v>
      </c>
      <c r="F113" s="3" t="s">
        <v>135</v>
      </c>
      <c r="G113" s="12" t="s">
        <v>5</v>
      </c>
      <c r="H113" s="13" t="s">
        <v>6</v>
      </c>
      <c r="I113" s="14" t="s">
        <v>7</v>
      </c>
    </row>
    <row r="114" spans="2:9" ht="15">
      <c r="B114" s="19"/>
      <c r="C114" s="20" t="s">
        <v>24</v>
      </c>
      <c r="D114" s="21" t="s">
        <v>92</v>
      </c>
      <c r="E114" s="26">
        <v>1977</v>
      </c>
      <c r="F114" s="53">
        <v>0</v>
      </c>
      <c r="G114" s="22">
        <f>F114/18</f>
        <v>0</v>
      </c>
      <c r="H114" s="22">
        <f>G114*15</f>
        <v>0</v>
      </c>
      <c r="I114" s="23">
        <v>0</v>
      </c>
    </row>
    <row r="115" spans="2:9" ht="15">
      <c r="B115" s="24"/>
      <c r="C115" s="9" t="s">
        <v>133</v>
      </c>
      <c r="D115" s="8" t="s">
        <v>93</v>
      </c>
      <c r="E115" s="18">
        <v>1983</v>
      </c>
      <c r="F115" s="54">
        <v>0</v>
      </c>
      <c r="G115" s="11">
        <f>F115/18</f>
        <v>0</v>
      </c>
      <c r="H115" s="11">
        <f>G115*15</f>
        <v>0</v>
      </c>
      <c r="I115" s="25">
        <v>0</v>
      </c>
    </row>
    <row r="116" spans="2:9" ht="15">
      <c r="B116" s="24"/>
      <c r="C116" s="9" t="s">
        <v>26</v>
      </c>
      <c r="D116" s="8" t="s">
        <v>90</v>
      </c>
      <c r="E116" s="17">
        <v>1988</v>
      </c>
      <c r="F116" s="54">
        <v>0</v>
      </c>
      <c r="G116" s="11">
        <f>F116/20</f>
        <v>0</v>
      </c>
      <c r="H116" s="11">
        <f>G116*15</f>
        <v>0</v>
      </c>
      <c r="I116" s="25">
        <v>0</v>
      </c>
    </row>
    <row r="117" spans="2:9" ht="15.75" thickBot="1">
      <c r="B117" s="29"/>
      <c r="C117" s="30" t="s">
        <v>133</v>
      </c>
      <c r="D117" s="31" t="s">
        <v>121</v>
      </c>
      <c r="E117" s="35">
        <v>1984</v>
      </c>
      <c r="F117" s="55">
        <v>0</v>
      </c>
      <c r="G117" s="33">
        <f>F117/20</f>
        <v>0</v>
      </c>
      <c r="H117" s="33">
        <f>G117*15</f>
        <v>0</v>
      </c>
      <c r="I117" s="34">
        <v>0</v>
      </c>
    </row>
    <row r="118" spans="2:9" ht="15.75" thickBot="1">
      <c r="B118" s="155" t="s">
        <v>13</v>
      </c>
      <c r="C118" s="156"/>
      <c r="D118" s="156"/>
      <c r="E118" s="156"/>
      <c r="F118" s="156"/>
      <c r="G118" s="156"/>
      <c r="H118" s="156"/>
      <c r="I118" s="28">
        <f>SUM(I114:I117)</f>
        <v>0</v>
      </c>
    </row>
    <row r="121" spans="1:9" ht="15">
      <c r="A121" s="4">
        <v>18</v>
      </c>
      <c r="B121" s="158" t="s">
        <v>96</v>
      </c>
      <c r="C121" s="158"/>
      <c r="D121" s="158"/>
      <c r="E121" s="158"/>
      <c r="F121" s="158"/>
      <c r="G121" s="158"/>
      <c r="H121" s="158"/>
      <c r="I121" s="158"/>
    </row>
    <row r="122" ht="15.75" thickBot="1"/>
    <row r="123" spans="2:9" ht="43.5" thickBot="1">
      <c r="B123" s="1" t="s">
        <v>18</v>
      </c>
      <c r="C123" s="41" t="s">
        <v>42</v>
      </c>
      <c r="D123" s="2" t="s">
        <v>1</v>
      </c>
      <c r="E123" s="2" t="s">
        <v>2</v>
      </c>
      <c r="F123" s="3" t="s">
        <v>135</v>
      </c>
      <c r="G123" s="12" t="s">
        <v>5</v>
      </c>
      <c r="H123" s="13" t="s">
        <v>6</v>
      </c>
      <c r="I123" s="14" t="s">
        <v>7</v>
      </c>
    </row>
    <row r="124" spans="2:9" ht="15.75" thickBot="1">
      <c r="B124" s="19"/>
      <c r="C124" s="20" t="s">
        <v>129</v>
      </c>
      <c r="D124" s="21" t="s">
        <v>97</v>
      </c>
      <c r="E124" s="26">
        <v>1974</v>
      </c>
      <c r="F124" s="53">
        <v>0.02039351851851852</v>
      </c>
      <c r="G124" s="53">
        <f>F124/18</f>
        <v>0.0011329732510288067</v>
      </c>
      <c r="H124" s="53">
        <f>G124*15</f>
        <v>0.0169945987654321</v>
      </c>
      <c r="I124" s="116">
        <v>336</v>
      </c>
    </row>
    <row r="125" spans="2:9" ht="15">
      <c r="B125" s="24"/>
      <c r="C125" s="9" t="s">
        <v>20</v>
      </c>
      <c r="D125" s="8" t="s">
        <v>98</v>
      </c>
      <c r="E125" s="18">
        <v>1991</v>
      </c>
      <c r="F125" s="53">
        <v>0.03684027777777778</v>
      </c>
      <c r="G125" s="117">
        <f>F125/35</f>
        <v>0.001052579365079365</v>
      </c>
      <c r="H125" s="117">
        <f>G125*15</f>
        <v>0.015788690476190477</v>
      </c>
      <c r="I125" s="59">
        <v>345</v>
      </c>
    </row>
    <row r="126" spans="2:9" ht="15">
      <c r="B126" s="24"/>
      <c r="C126" s="9" t="s">
        <v>129</v>
      </c>
      <c r="D126" s="8" t="s">
        <v>99</v>
      </c>
      <c r="E126" s="17">
        <v>1974</v>
      </c>
      <c r="F126" s="54">
        <v>0</v>
      </c>
      <c r="G126" s="117">
        <f>F126/35</f>
        <v>0</v>
      </c>
      <c r="H126" s="117">
        <f>G126*15</f>
        <v>0</v>
      </c>
      <c r="I126" s="59">
        <v>0</v>
      </c>
    </row>
    <row r="127" spans="2:9" ht="15.75" thickBot="1">
      <c r="B127" s="29"/>
      <c r="C127" s="30" t="s">
        <v>24</v>
      </c>
      <c r="D127" s="31" t="s">
        <v>100</v>
      </c>
      <c r="E127" s="35">
        <v>1980</v>
      </c>
      <c r="F127" s="55">
        <v>0</v>
      </c>
      <c r="G127" s="118">
        <f>F127/18</f>
        <v>0</v>
      </c>
      <c r="H127" s="118">
        <f>G127*15</f>
        <v>0</v>
      </c>
      <c r="I127" s="60">
        <v>0</v>
      </c>
    </row>
    <row r="128" spans="2:9" ht="15.75" thickBot="1">
      <c r="B128" s="155" t="s">
        <v>13</v>
      </c>
      <c r="C128" s="156"/>
      <c r="D128" s="156"/>
      <c r="E128" s="156"/>
      <c r="F128" s="156"/>
      <c r="G128" s="156"/>
      <c r="H128" s="156"/>
      <c r="I128" s="28">
        <f>SUM(I124:I127)</f>
        <v>681</v>
      </c>
    </row>
  </sheetData>
  <sheetProtection/>
  <mergeCells count="28">
    <mergeCell ref="B46:H46"/>
    <mergeCell ref="B3:I3"/>
    <mergeCell ref="B10:H10"/>
    <mergeCell ref="B12:I12"/>
    <mergeCell ref="B19:H19"/>
    <mergeCell ref="B21:I21"/>
    <mergeCell ref="B28:H28"/>
    <mergeCell ref="B30:I30"/>
    <mergeCell ref="B37:H37"/>
    <mergeCell ref="B39:I39"/>
    <mergeCell ref="B91:H91"/>
    <mergeCell ref="B93:I93"/>
    <mergeCell ref="B100:H100"/>
    <mergeCell ref="B48:I48"/>
    <mergeCell ref="B55:H55"/>
    <mergeCell ref="B57:I57"/>
    <mergeCell ref="B64:H64"/>
    <mergeCell ref="B66:I66"/>
    <mergeCell ref="B73:H73"/>
    <mergeCell ref="B75:I75"/>
    <mergeCell ref="B82:H82"/>
    <mergeCell ref="B84:I84"/>
    <mergeCell ref="B128:H128"/>
    <mergeCell ref="B102:I102"/>
    <mergeCell ref="B109:H109"/>
    <mergeCell ref="B111:I111"/>
    <mergeCell ref="B118:H118"/>
    <mergeCell ref="B121:I121"/>
  </mergeCells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8"/>
  <sheetViews>
    <sheetView tabSelected="1" zoomScalePageLayoutView="0" workbookViewId="0" topLeftCell="A27">
      <selection activeCell="D51" sqref="D51"/>
    </sheetView>
  </sheetViews>
  <sheetFormatPr defaultColWidth="9.140625" defaultRowHeight="15"/>
  <cols>
    <col min="1" max="1" width="3.00390625" style="4" customWidth="1"/>
    <col min="2" max="2" width="9.140625" style="4" customWidth="1"/>
    <col min="3" max="3" width="7.8515625" style="4" customWidth="1"/>
    <col min="4" max="4" width="20.57421875" style="4" bestFit="1" customWidth="1"/>
    <col min="5" max="5" width="9.140625" style="6" customWidth="1"/>
    <col min="6" max="6" width="13.140625" style="5" customWidth="1"/>
    <col min="7" max="7" width="13.7109375" style="136" customWidth="1"/>
    <col min="8" max="8" width="13.7109375" style="5" customWidth="1"/>
    <col min="9" max="9" width="12.140625" style="6" customWidth="1"/>
    <col min="10" max="10" width="41.57421875" style="4" bestFit="1" customWidth="1"/>
    <col min="11" max="16384" width="9.140625" style="4" customWidth="1"/>
  </cols>
  <sheetData>
    <row r="1" spans="2:7" ht="15">
      <c r="B1" s="63" t="s">
        <v>117</v>
      </c>
      <c r="G1" s="135" t="s">
        <v>116</v>
      </c>
    </row>
    <row r="3" spans="1:9" ht="15">
      <c r="A3" s="4" t="s">
        <v>101</v>
      </c>
      <c r="B3" s="162" t="s">
        <v>53</v>
      </c>
      <c r="C3" s="162"/>
      <c r="D3" s="162"/>
      <c r="E3" s="162"/>
      <c r="F3" s="162"/>
      <c r="G3" s="162"/>
      <c r="H3" s="162"/>
      <c r="I3" s="162"/>
    </row>
    <row r="4" ht="15.75" thickBot="1"/>
    <row r="5" spans="2:9" ht="43.5" thickBot="1">
      <c r="B5" s="1" t="s">
        <v>18</v>
      </c>
      <c r="C5" s="41" t="s">
        <v>42</v>
      </c>
      <c r="D5" s="129" t="s">
        <v>1</v>
      </c>
      <c r="E5" s="2" t="s">
        <v>2</v>
      </c>
      <c r="F5" s="3" t="s">
        <v>44</v>
      </c>
      <c r="G5" s="137" t="s">
        <v>5</v>
      </c>
      <c r="H5" s="13" t="s">
        <v>6</v>
      </c>
      <c r="I5" s="14" t="s">
        <v>7</v>
      </c>
    </row>
    <row r="6" spans="2:9" ht="15">
      <c r="B6" s="19"/>
      <c r="C6" s="20" t="s">
        <v>129</v>
      </c>
      <c r="D6" s="21" t="s">
        <v>54</v>
      </c>
      <c r="E6" s="26">
        <v>1974</v>
      </c>
      <c r="F6" s="53">
        <v>0.021472453703703705</v>
      </c>
      <c r="G6" s="138">
        <f>F6/25</f>
        <v>0.0008588981481481482</v>
      </c>
      <c r="H6" s="22">
        <f>G6*15</f>
        <v>0.012883472222222223</v>
      </c>
      <c r="I6" s="23">
        <v>750</v>
      </c>
    </row>
    <row r="7" spans="2:9" ht="15">
      <c r="B7" s="24"/>
      <c r="C7" s="9" t="s">
        <v>28</v>
      </c>
      <c r="D7" s="8" t="s">
        <v>55</v>
      </c>
      <c r="E7" s="16">
        <v>1999</v>
      </c>
      <c r="F7" s="54">
        <v>0.05547719907407408</v>
      </c>
      <c r="G7" s="139">
        <f>F7/50</f>
        <v>0.0011095439814814815</v>
      </c>
      <c r="H7" s="11">
        <f>G7*15</f>
        <v>0.016643159722222224</v>
      </c>
      <c r="I7" s="25">
        <v>294</v>
      </c>
    </row>
    <row r="8" spans="2:9" ht="15">
      <c r="B8" s="24"/>
      <c r="C8" s="9" t="s">
        <v>129</v>
      </c>
      <c r="D8" s="8" t="s">
        <v>56</v>
      </c>
      <c r="E8" s="16">
        <v>1973</v>
      </c>
      <c r="F8" s="54">
        <v>0.02604675925925926</v>
      </c>
      <c r="G8" s="139">
        <f>F8/25</f>
        <v>0.0010418703703703703</v>
      </c>
      <c r="H8" s="11">
        <f>G8*15</f>
        <v>0.015628055555555555</v>
      </c>
      <c r="I8" s="25">
        <v>420</v>
      </c>
    </row>
    <row r="9" spans="2:9" ht="15.75" thickBot="1">
      <c r="B9" s="29"/>
      <c r="C9" s="30" t="s">
        <v>21</v>
      </c>
      <c r="D9" s="31" t="s">
        <v>43</v>
      </c>
      <c r="E9" s="32">
        <v>1997</v>
      </c>
      <c r="F9" s="55">
        <v>0.051227314814814816</v>
      </c>
      <c r="G9" s="140">
        <f>F9/50</f>
        <v>0.0010245462962962964</v>
      </c>
      <c r="H9" s="33">
        <f>G9*15</f>
        <v>0.015368194444444446</v>
      </c>
      <c r="I9" s="34">
        <v>284</v>
      </c>
    </row>
    <row r="10" spans="2:9" ht="15.75" thickBot="1">
      <c r="B10" s="159" t="s">
        <v>13</v>
      </c>
      <c r="C10" s="160"/>
      <c r="D10" s="160"/>
      <c r="E10" s="160"/>
      <c r="F10" s="160"/>
      <c r="G10" s="160"/>
      <c r="H10" s="161"/>
      <c r="I10" s="28">
        <f>SUM(I6:I9)</f>
        <v>1748</v>
      </c>
    </row>
    <row r="11" spans="2:9" ht="15">
      <c r="B11" s="50"/>
      <c r="C11" s="50"/>
      <c r="D11" s="50"/>
      <c r="E11" s="50"/>
      <c r="F11" s="50"/>
      <c r="G11" s="141"/>
      <c r="H11" s="50"/>
      <c r="I11" s="51"/>
    </row>
    <row r="12" spans="1:9" ht="15">
      <c r="A12" s="4" t="s">
        <v>102</v>
      </c>
      <c r="B12" s="162" t="s">
        <v>46</v>
      </c>
      <c r="C12" s="162"/>
      <c r="D12" s="162"/>
      <c r="E12" s="162"/>
      <c r="F12" s="162"/>
      <c r="G12" s="162"/>
      <c r="H12" s="162"/>
      <c r="I12" s="162"/>
    </row>
    <row r="13" ht="15.75" thickBot="1"/>
    <row r="14" spans="2:9" ht="43.5" thickBot="1">
      <c r="B14" s="1" t="s">
        <v>18</v>
      </c>
      <c r="C14" s="41" t="s">
        <v>42</v>
      </c>
      <c r="D14" s="129" t="s">
        <v>1</v>
      </c>
      <c r="E14" s="2" t="s">
        <v>2</v>
      </c>
      <c r="F14" s="3" t="s">
        <v>44</v>
      </c>
      <c r="G14" s="137" t="s">
        <v>5</v>
      </c>
      <c r="H14" s="13" t="s">
        <v>6</v>
      </c>
      <c r="I14" s="14" t="s">
        <v>7</v>
      </c>
    </row>
    <row r="15" spans="2:9" ht="15">
      <c r="B15" s="19"/>
      <c r="C15" s="20" t="s">
        <v>36</v>
      </c>
      <c r="D15" s="21" t="s">
        <v>47</v>
      </c>
      <c r="E15" s="26">
        <v>1966</v>
      </c>
      <c r="F15" s="53">
        <v>0.023829166666666665</v>
      </c>
      <c r="G15" s="138">
        <f>F15/25</f>
        <v>0.0009531666666666666</v>
      </c>
      <c r="H15" s="22">
        <f>G15*15</f>
        <v>0.0142975</v>
      </c>
      <c r="I15" s="23">
        <v>618</v>
      </c>
    </row>
    <row r="16" spans="2:9" ht="15">
      <c r="B16" s="24"/>
      <c r="C16" s="9" t="s">
        <v>28</v>
      </c>
      <c r="D16" s="8" t="s">
        <v>16</v>
      </c>
      <c r="E16" s="16">
        <v>1999</v>
      </c>
      <c r="F16" s="54">
        <v>0.04875416666666666</v>
      </c>
      <c r="G16" s="139">
        <f>F16/50</f>
        <v>0.0009750833333333332</v>
      </c>
      <c r="H16" s="11">
        <f>G16*15</f>
        <v>0.014626249999999999</v>
      </c>
      <c r="I16" s="25">
        <v>433</v>
      </c>
    </row>
    <row r="17" spans="2:9" ht="15">
      <c r="B17" s="24"/>
      <c r="C17" s="9" t="s">
        <v>22</v>
      </c>
      <c r="D17" s="8" t="s">
        <v>35</v>
      </c>
      <c r="E17" s="16">
        <v>1961</v>
      </c>
      <c r="F17" s="54">
        <v>0.023735069444444448</v>
      </c>
      <c r="G17" s="139">
        <f>F17/25</f>
        <v>0.0009494027777777779</v>
      </c>
      <c r="H17" s="11">
        <f>G17*15</f>
        <v>0.014241041666666667</v>
      </c>
      <c r="I17" s="25">
        <v>705</v>
      </c>
    </row>
    <row r="18" spans="2:9" ht="15.75" thickBot="1">
      <c r="B18" s="29"/>
      <c r="C18" s="30" t="s">
        <v>27</v>
      </c>
      <c r="D18" s="31" t="s">
        <v>48</v>
      </c>
      <c r="E18" s="32">
        <v>1999</v>
      </c>
      <c r="F18" s="55">
        <v>0.05196041666666667</v>
      </c>
      <c r="G18" s="140">
        <f>F18/50</f>
        <v>0.0010392083333333334</v>
      </c>
      <c r="H18" s="33">
        <f>G18*15</f>
        <v>0.015588125000000001</v>
      </c>
      <c r="I18" s="34">
        <v>272</v>
      </c>
    </row>
    <row r="19" spans="2:9" ht="15.75" thickBot="1">
      <c r="B19" s="159" t="s">
        <v>13</v>
      </c>
      <c r="C19" s="160"/>
      <c r="D19" s="160"/>
      <c r="E19" s="160"/>
      <c r="F19" s="160"/>
      <c r="G19" s="160"/>
      <c r="H19" s="161"/>
      <c r="I19" s="28">
        <f>SUM(I15:I18)</f>
        <v>2028</v>
      </c>
    </row>
    <row r="21" spans="1:9" ht="15">
      <c r="A21" s="4" t="s">
        <v>103</v>
      </c>
      <c r="B21" s="162" t="s">
        <v>49</v>
      </c>
      <c r="C21" s="162"/>
      <c r="D21" s="162"/>
      <c r="E21" s="162"/>
      <c r="F21" s="162"/>
      <c r="G21" s="162"/>
      <c r="H21" s="162"/>
      <c r="I21" s="162"/>
    </row>
    <row r="22" ht="15.75" thickBot="1"/>
    <row r="23" spans="2:9" ht="43.5" thickBot="1">
      <c r="B23" s="1" t="s">
        <v>18</v>
      </c>
      <c r="C23" s="41" t="s">
        <v>42</v>
      </c>
      <c r="D23" s="129" t="s">
        <v>1</v>
      </c>
      <c r="E23" s="2" t="s">
        <v>2</v>
      </c>
      <c r="F23" s="3" t="s">
        <v>44</v>
      </c>
      <c r="G23" s="137" t="s">
        <v>5</v>
      </c>
      <c r="H23" s="13" t="s">
        <v>6</v>
      </c>
      <c r="I23" s="14" t="s">
        <v>7</v>
      </c>
    </row>
    <row r="24" spans="2:9" ht="15">
      <c r="B24" s="19"/>
      <c r="C24" s="20" t="s">
        <v>24</v>
      </c>
      <c r="D24" s="21" t="s">
        <v>50</v>
      </c>
      <c r="E24" s="26">
        <v>1979</v>
      </c>
      <c r="F24" s="53">
        <v>0.02293148148148148</v>
      </c>
      <c r="G24" s="138">
        <f>F24/25</f>
        <v>0.0009172592592592592</v>
      </c>
      <c r="H24" s="22">
        <f>G24*15</f>
        <v>0.013758888888888886</v>
      </c>
      <c r="I24" s="23">
        <v>567</v>
      </c>
    </row>
    <row r="25" spans="2:9" ht="15">
      <c r="B25" s="24"/>
      <c r="C25" s="9" t="s">
        <v>34</v>
      </c>
      <c r="D25" s="8" t="s">
        <v>51</v>
      </c>
      <c r="E25" s="15">
        <v>1962</v>
      </c>
      <c r="F25" s="54">
        <v>0.02549826388888889</v>
      </c>
      <c r="G25" s="139">
        <f>F25/25</f>
        <v>0.0010199305555555556</v>
      </c>
      <c r="H25" s="11">
        <f>G25*15</f>
        <v>0.015298958333333335</v>
      </c>
      <c r="I25" s="25">
        <v>772</v>
      </c>
    </row>
    <row r="26" spans="2:9" ht="15">
      <c r="B26" s="24"/>
      <c r="C26" s="9" t="s">
        <v>21</v>
      </c>
      <c r="D26" s="8" t="s">
        <v>14</v>
      </c>
      <c r="E26" s="17">
        <v>1997</v>
      </c>
      <c r="F26" s="54">
        <v>0.04202511574074074</v>
      </c>
      <c r="G26" s="139">
        <f>F26/50</f>
        <v>0.0008405023148148149</v>
      </c>
      <c r="H26" s="11">
        <f>G26*15</f>
        <v>0.012607534722222223</v>
      </c>
      <c r="I26" s="25">
        <v>514</v>
      </c>
    </row>
    <row r="27" spans="2:9" ht="15.75" thickBot="1">
      <c r="B27" s="29"/>
      <c r="C27" s="30" t="s">
        <v>21</v>
      </c>
      <c r="D27" s="31" t="s">
        <v>32</v>
      </c>
      <c r="E27" s="35">
        <v>1998</v>
      </c>
      <c r="F27" s="55">
        <v>0.042270370370370375</v>
      </c>
      <c r="G27" s="140">
        <f>F27/50</f>
        <v>0.0008454074074074075</v>
      </c>
      <c r="H27" s="33">
        <f>G27*15</f>
        <v>0.012681111111111112</v>
      </c>
      <c r="I27" s="34">
        <v>505</v>
      </c>
    </row>
    <row r="28" spans="2:9" ht="15.75" thickBot="1">
      <c r="B28" s="155" t="s">
        <v>13</v>
      </c>
      <c r="C28" s="156"/>
      <c r="D28" s="156"/>
      <c r="E28" s="156"/>
      <c r="F28" s="156"/>
      <c r="G28" s="156"/>
      <c r="H28" s="156"/>
      <c r="I28" s="28">
        <f>SUM(I24:I27)</f>
        <v>2358</v>
      </c>
    </row>
    <row r="30" spans="1:9" ht="15">
      <c r="A30" s="4" t="s">
        <v>104</v>
      </c>
      <c r="B30" s="158" t="s">
        <v>57</v>
      </c>
      <c r="C30" s="158"/>
      <c r="D30" s="158"/>
      <c r="E30" s="158"/>
      <c r="F30" s="158"/>
      <c r="G30" s="158"/>
      <c r="H30" s="158"/>
      <c r="I30" s="158"/>
    </row>
    <row r="31" ht="15.75" thickBot="1"/>
    <row r="32" spans="2:9" ht="43.5" thickBot="1">
      <c r="B32" s="1" t="s">
        <v>18</v>
      </c>
      <c r="C32" s="41" t="s">
        <v>42</v>
      </c>
      <c r="D32" s="129" t="s">
        <v>1</v>
      </c>
      <c r="E32" s="2" t="s">
        <v>2</v>
      </c>
      <c r="F32" s="3" t="s">
        <v>44</v>
      </c>
      <c r="G32" s="137" t="s">
        <v>5</v>
      </c>
      <c r="H32" s="13" t="s">
        <v>6</v>
      </c>
      <c r="I32" s="14" t="s">
        <v>7</v>
      </c>
    </row>
    <row r="33" spans="2:9" ht="15">
      <c r="B33" s="19"/>
      <c r="C33" s="20" t="s">
        <v>132</v>
      </c>
      <c r="D33" s="21" t="s">
        <v>58</v>
      </c>
      <c r="E33" s="27">
        <v>1984</v>
      </c>
      <c r="F33" s="53">
        <v>0.06881203703703703</v>
      </c>
      <c r="G33" s="138">
        <f>F33/50</f>
        <v>0.0013762407407407406</v>
      </c>
      <c r="H33" s="22">
        <f>G33*15</f>
        <v>0.02064361111111111</v>
      </c>
      <c r="I33" s="23">
        <v>167</v>
      </c>
    </row>
    <row r="34" spans="2:9" ht="15">
      <c r="B34" s="24"/>
      <c r="C34" s="9" t="s">
        <v>133</v>
      </c>
      <c r="D34" s="8" t="s">
        <v>59</v>
      </c>
      <c r="E34" s="9">
        <v>1984</v>
      </c>
      <c r="F34" s="54">
        <v>0.03849097222222222</v>
      </c>
      <c r="G34" s="139">
        <f>F34/25</f>
        <v>0.0015396388888888888</v>
      </c>
      <c r="H34" s="11">
        <f>G34*15</f>
        <v>0.02309458333333333</v>
      </c>
      <c r="I34" s="25">
        <v>160</v>
      </c>
    </row>
    <row r="35" spans="2:9" ht="15">
      <c r="B35" s="24"/>
      <c r="C35" s="9" t="s">
        <v>21</v>
      </c>
      <c r="D35" s="8" t="s">
        <v>60</v>
      </c>
      <c r="E35" s="7">
        <v>1992</v>
      </c>
      <c r="F35" s="54">
        <v>0.03998078703703704</v>
      </c>
      <c r="G35" s="139">
        <f>F35/25</f>
        <v>0.0015992314814814814</v>
      </c>
      <c r="H35" s="11">
        <f>G35*15</f>
        <v>0.02398847222222222</v>
      </c>
      <c r="I35" s="25">
        <v>75</v>
      </c>
    </row>
    <row r="36" spans="2:9" ht="15.75" thickBot="1">
      <c r="B36" s="29">
        <v>18</v>
      </c>
      <c r="C36" s="30" t="s">
        <v>21</v>
      </c>
      <c r="D36" s="31" t="s">
        <v>61</v>
      </c>
      <c r="E36" s="36">
        <v>1993</v>
      </c>
      <c r="F36" s="55">
        <v>0.06384710648148148</v>
      </c>
      <c r="G36" s="140">
        <f>F36/50</f>
        <v>0.0012769421296296296</v>
      </c>
      <c r="H36" s="33">
        <f>G36*15</f>
        <v>0.019154131944444444</v>
      </c>
      <c r="I36" s="34">
        <v>146</v>
      </c>
    </row>
    <row r="37" spans="2:9" ht="15.75" thickBot="1">
      <c r="B37" s="155" t="s">
        <v>13</v>
      </c>
      <c r="C37" s="156"/>
      <c r="D37" s="156"/>
      <c r="E37" s="156"/>
      <c r="F37" s="156"/>
      <c r="G37" s="156"/>
      <c r="H37" s="156"/>
      <c r="I37" s="28">
        <f>SUM(I33:I36)</f>
        <v>548</v>
      </c>
    </row>
    <row r="39" spans="1:9" ht="15">
      <c r="A39" s="4" t="s">
        <v>105</v>
      </c>
      <c r="B39" s="162" t="s">
        <v>118</v>
      </c>
      <c r="C39" s="162"/>
      <c r="D39" s="162"/>
      <c r="E39" s="162"/>
      <c r="F39" s="162"/>
      <c r="G39" s="162"/>
      <c r="H39" s="162"/>
      <c r="I39" s="162"/>
    </row>
    <row r="40" ht="15.75" thickBot="1"/>
    <row r="41" spans="2:9" ht="43.5" thickBot="1">
      <c r="B41" s="1" t="s">
        <v>18</v>
      </c>
      <c r="C41" s="41" t="s">
        <v>42</v>
      </c>
      <c r="D41" s="129" t="s">
        <v>1</v>
      </c>
      <c r="E41" s="2" t="s">
        <v>2</v>
      </c>
      <c r="F41" s="3" t="s">
        <v>44</v>
      </c>
      <c r="G41" s="137" t="s">
        <v>5</v>
      </c>
      <c r="H41" s="13" t="s">
        <v>6</v>
      </c>
      <c r="I41" s="14" t="s">
        <v>7</v>
      </c>
    </row>
    <row r="42" spans="2:9" ht="15">
      <c r="B42" s="19"/>
      <c r="C42" s="20" t="s">
        <v>34</v>
      </c>
      <c r="D42" s="21" t="s">
        <v>33</v>
      </c>
      <c r="E42" s="26">
        <v>1963</v>
      </c>
      <c r="F42" s="53">
        <v>0.029336689814814812</v>
      </c>
      <c r="G42" s="138">
        <f>F42/25</f>
        <v>0.0011734675925925925</v>
      </c>
      <c r="H42" s="22">
        <f>G42*15</f>
        <v>0.017602013888888886</v>
      </c>
      <c r="I42" s="23">
        <v>507</v>
      </c>
    </row>
    <row r="43" spans="2:9" ht="15">
      <c r="B43" s="24"/>
      <c r="C43" s="9" t="s">
        <v>34</v>
      </c>
      <c r="D43" s="8" t="s">
        <v>62</v>
      </c>
      <c r="E43" s="18">
        <v>1964</v>
      </c>
      <c r="F43" s="54">
        <v>0.030175810185185184</v>
      </c>
      <c r="G43" s="139">
        <f>F43/25</f>
        <v>0.0012070324074074073</v>
      </c>
      <c r="H43" s="11">
        <f>G43*15</f>
        <v>0.01810548611111111</v>
      </c>
      <c r="I43" s="25">
        <v>466</v>
      </c>
    </row>
    <row r="44" spans="2:9" ht="15">
      <c r="B44" s="24"/>
      <c r="C44" s="9" t="s">
        <v>21</v>
      </c>
      <c r="D44" s="8" t="s">
        <v>8</v>
      </c>
      <c r="E44" s="17">
        <v>1996</v>
      </c>
      <c r="F44" s="54">
        <v>0.040589236111111114</v>
      </c>
      <c r="G44" s="139">
        <f>F44/50</f>
        <v>0.0008117847222222223</v>
      </c>
      <c r="H44" s="11">
        <f>G44*15</f>
        <v>0.012176770833333335</v>
      </c>
      <c r="I44" s="25">
        <v>570</v>
      </c>
    </row>
    <row r="45" spans="2:9" ht="15.75" thickBot="1">
      <c r="B45" s="29"/>
      <c r="C45" s="30" t="s">
        <v>21</v>
      </c>
      <c r="D45" s="31" t="s">
        <v>9</v>
      </c>
      <c r="E45" s="36">
        <v>1991</v>
      </c>
      <c r="F45" s="55">
        <v>0.042658449074074074</v>
      </c>
      <c r="G45" s="140">
        <f>F45/50</f>
        <v>0.0008531689814814814</v>
      </c>
      <c r="H45" s="33">
        <f>G45*15</f>
        <v>0.012797534722222222</v>
      </c>
      <c r="I45" s="34">
        <v>491</v>
      </c>
    </row>
    <row r="46" spans="2:9" ht="15.75" thickBot="1">
      <c r="B46" s="155" t="s">
        <v>13</v>
      </c>
      <c r="C46" s="156"/>
      <c r="D46" s="156"/>
      <c r="E46" s="156"/>
      <c r="F46" s="156"/>
      <c r="G46" s="156"/>
      <c r="H46" s="156"/>
      <c r="I46" s="28">
        <f>SUM(I42:I45)</f>
        <v>2034</v>
      </c>
    </row>
    <row r="48" spans="1:9" ht="15">
      <c r="A48" s="4">
        <v>7</v>
      </c>
      <c r="B48" s="158" t="s">
        <v>63</v>
      </c>
      <c r="C48" s="158"/>
      <c r="D48" s="158"/>
      <c r="E48" s="158"/>
      <c r="F48" s="158"/>
      <c r="G48" s="158"/>
      <c r="H48" s="158"/>
      <c r="I48" s="158"/>
    </row>
    <row r="49" ht="15.75" thickBot="1"/>
    <row r="50" spans="2:9" ht="43.5" thickBot="1">
      <c r="B50" s="1" t="s">
        <v>18</v>
      </c>
      <c r="C50" s="41" t="s">
        <v>42</v>
      </c>
      <c r="D50" s="129" t="s">
        <v>1</v>
      </c>
      <c r="E50" s="2" t="s">
        <v>2</v>
      </c>
      <c r="F50" s="3" t="s">
        <v>44</v>
      </c>
      <c r="G50" s="137" t="s">
        <v>5</v>
      </c>
      <c r="H50" s="13" t="s">
        <v>6</v>
      </c>
      <c r="I50" s="14" t="s">
        <v>7</v>
      </c>
    </row>
    <row r="51" spans="2:10" ht="15">
      <c r="B51" s="19"/>
      <c r="C51" s="20" t="s">
        <v>129</v>
      </c>
      <c r="D51" s="111" t="s">
        <v>64</v>
      </c>
      <c r="E51" s="26">
        <v>1974</v>
      </c>
      <c r="F51" s="53">
        <v>0</v>
      </c>
      <c r="G51" s="138">
        <f>F51/50</f>
        <v>0</v>
      </c>
      <c r="H51" s="22">
        <f>G51*15</f>
        <v>0</v>
      </c>
      <c r="I51" s="23">
        <v>0</v>
      </c>
      <c r="J51" s="143" t="s">
        <v>136</v>
      </c>
    </row>
    <row r="52" spans="2:9" ht="15">
      <c r="B52" s="24"/>
      <c r="C52" s="9" t="s">
        <v>26</v>
      </c>
      <c r="D52" s="8" t="s">
        <v>65</v>
      </c>
      <c r="E52" s="18">
        <v>1988</v>
      </c>
      <c r="F52" s="54">
        <v>0</v>
      </c>
      <c r="G52" s="139">
        <f>F52/25</f>
        <v>0</v>
      </c>
      <c r="H52" s="11">
        <f>G52*15</f>
        <v>0</v>
      </c>
      <c r="I52" s="25">
        <v>0</v>
      </c>
    </row>
    <row r="53" spans="2:9" ht="15">
      <c r="B53" s="24"/>
      <c r="C53" s="9"/>
      <c r="D53" s="8" t="s">
        <v>66</v>
      </c>
      <c r="E53" s="17">
        <v>1987</v>
      </c>
      <c r="F53" s="54">
        <v>0</v>
      </c>
      <c r="G53" s="139">
        <f>F53/25</f>
        <v>0</v>
      </c>
      <c r="H53" s="11">
        <f>G53*15</f>
        <v>0</v>
      </c>
      <c r="I53" s="25">
        <v>0</v>
      </c>
    </row>
    <row r="54" spans="2:9" ht="15.75" thickBot="1">
      <c r="B54" s="29"/>
      <c r="C54" s="30" t="s">
        <v>23</v>
      </c>
      <c r="D54" s="31" t="s">
        <v>67</v>
      </c>
      <c r="E54" s="35">
        <v>1987</v>
      </c>
      <c r="F54" s="55">
        <v>0</v>
      </c>
      <c r="G54" s="140">
        <f>F54/25</f>
        <v>0</v>
      </c>
      <c r="H54" s="33">
        <f>G54*15</f>
        <v>0</v>
      </c>
      <c r="I54" s="34">
        <v>0</v>
      </c>
    </row>
    <row r="55" spans="2:9" ht="15.75" thickBot="1">
      <c r="B55" s="155" t="s">
        <v>13</v>
      </c>
      <c r="C55" s="156"/>
      <c r="D55" s="156"/>
      <c r="E55" s="156"/>
      <c r="F55" s="156"/>
      <c r="G55" s="156"/>
      <c r="H55" s="156"/>
      <c r="I55" s="28">
        <f>SUM(I51:I54)</f>
        <v>0</v>
      </c>
    </row>
    <row r="56" spans="2:9" ht="15">
      <c r="B56" s="50"/>
      <c r="C56" s="50"/>
      <c r="D56" s="50"/>
      <c r="E56" s="50"/>
      <c r="F56" s="50"/>
      <c r="G56" s="141"/>
      <c r="H56" s="50"/>
      <c r="I56" s="51"/>
    </row>
    <row r="57" spans="1:9" ht="15">
      <c r="A57" s="4">
        <v>8</v>
      </c>
      <c r="B57" s="162" t="s">
        <v>68</v>
      </c>
      <c r="C57" s="162"/>
      <c r="D57" s="162"/>
      <c r="E57" s="162"/>
      <c r="F57" s="162"/>
      <c r="G57" s="162"/>
      <c r="H57" s="162"/>
      <c r="I57" s="162"/>
    </row>
    <row r="58" ht="15.75" thickBot="1"/>
    <row r="59" spans="2:9" ht="43.5" thickBot="1">
      <c r="B59" s="1" t="s">
        <v>18</v>
      </c>
      <c r="C59" s="41" t="s">
        <v>42</v>
      </c>
      <c r="D59" s="129" t="s">
        <v>1</v>
      </c>
      <c r="E59" s="2" t="s">
        <v>2</v>
      </c>
      <c r="F59" s="3" t="s">
        <v>44</v>
      </c>
      <c r="G59" s="137" t="s">
        <v>5</v>
      </c>
      <c r="H59" s="13" t="s">
        <v>6</v>
      </c>
      <c r="I59" s="14" t="s">
        <v>7</v>
      </c>
    </row>
    <row r="60" spans="2:9" ht="15">
      <c r="B60" s="19"/>
      <c r="C60" s="20" t="s">
        <v>129</v>
      </c>
      <c r="D60" s="21" t="s">
        <v>69</v>
      </c>
      <c r="E60" s="26">
        <v>1974</v>
      </c>
      <c r="F60" s="53">
        <v>0.023452546296296298</v>
      </c>
      <c r="G60" s="138">
        <f>F60/25</f>
        <v>0.0009381018518518519</v>
      </c>
      <c r="H60" s="22">
        <f>G60*15</f>
        <v>0.014071527777777778</v>
      </c>
      <c r="I60" s="23">
        <v>592</v>
      </c>
    </row>
    <row r="61" spans="2:9" ht="15">
      <c r="B61" s="24"/>
      <c r="C61" s="9" t="s">
        <v>20</v>
      </c>
      <c r="D61" s="8" t="s">
        <v>10</v>
      </c>
      <c r="E61" s="18">
        <v>1997</v>
      </c>
      <c r="F61" s="54">
        <v>0.04821157407407408</v>
      </c>
      <c r="G61" s="139">
        <f>F61/50</f>
        <v>0.0009642314814814816</v>
      </c>
      <c r="H61" s="11">
        <f>G61*15</f>
        <v>0.014463472222222225</v>
      </c>
      <c r="I61" s="25">
        <v>448</v>
      </c>
    </row>
    <row r="62" spans="2:9" ht="15">
      <c r="B62" s="24"/>
      <c r="C62" s="9" t="s">
        <v>21</v>
      </c>
      <c r="D62" s="8" t="s">
        <v>12</v>
      </c>
      <c r="E62" s="17">
        <v>1995</v>
      </c>
      <c r="F62" s="54">
        <v>0.022960763888888888</v>
      </c>
      <c r="G62" s="139">
        <f>F62/25</f>
        <v>0.0009184305555555556</v>
      </c>
      <c r="H62" s="11">
        <f>G62*15</f>
        <v>0.013776458333333333</v>
      </c>
      <c r="I62" s="25">
        <v>394</v>
      </c>
    </row>
    <row r="63" spans="2:9" ht="15.75" thickBot="1">
      <c r="B63" s="29"/>
      <c r="C63" s="30" t="s">
        <v>23</v>
      </c>
      <c r="D63" s="31" t="s">
        <v>70</v>
      </c>
      <c r="E63" s="35">
        <v>1987</v>
      </c>
      <c r="F63" s="55">
        <v>0.04201979166666667</v>
      </c>
      <c r="G63" s="140">
        <f>F63/50</f>
        <v>0.0008403958333333333</v>
      </c>
      <c r="H63" s="33">
        <f>G63*15</f>
        <v>0.012605937499999999</v>
      </c>
      <c r="I63" s="34">
        <v>699</v>
      </c>
    </row>
    <row r="64" spans="2:9" ht="15.75" thickBot="1">
      <c r="B64" s="155" t="s">
        <v>13</v>
      </c>
      <c r="C64" s="156"/>
      <c r="D64" s="156"/>
      <c r="E64" s="156"/>
      <c r="F64" s="156"/>
      <c r="G64" s="156"/>
      <c r="H64" s="156"/>
      <c r="I64" s="28">
        <f>SUM(I60:I63)</f>
        <v>2133</v>
      </c>
    </row>
    <row r="65" spans="2:9" ht="15">
      <c r="B65" s="50"/>
      <c r="C65" s="50"/>
      <c r="D65" s="50"/>
      <c r="E65" s="50"/>
      <c r="F65" s="50"/>
      <c r="G65" s="141"/>
      <c r="H65" s="50"/>
      <c r="I65" s="51"/>
    </row>
    <row r="66" spans="1:9" ht="15">
      <c r="A66" s="4">
        <v>9</v>
      </c>
      <c r="B66" s="162" t="s">
        <v>71</v>
      </c>
      <c r="C66" s="162"/>
      <c r="D66" s="162"/>
      <c r="E66" s="162"/>
      <c r="F66" s="162"/>
      <c r="G66" s="162"/>
      <c r="H66" s="162"/>
      <c r="I66" s="162"/>
    </row>
    <row r="67" ht="15.75" thickBot="1"/>
    <row r="68" spans="2:9" ht="43.5" thickBot="1">
      <c r="B68" s="1" t="s">
        <v>18</v>
      </c>
      <c r="C68" s="41" t="s">
        <v>42</v>
      </c>
      <c r="D68" s="129" t="s">
        <v>1</v>
      </c>
      <c r="E68" s="2" t="s">
        <v>2</v>
      </c>
      <c r="F68" s="3" t="s">
        <v>44</v>
      </c>
      <c r="G68" s="137" t="s">
        <v>5</v>
      </c>
      <c r="H68" s="13" t="s">
        <v>6</v>
      </c>
      <c r="I68" s="14" t="s">
        <v>7</v>
      </c>
    </row>
    <row r="69" spans="2:9" ht="15">
      <c r="B69" s="19"/>
      <c r="C69" s="20" t="s">
        <v>25</v>
      </c>
      <c r="D69" s="21" t="s">
        <v>11</v>
      </c>
      <c r="E69" s="26">
        <v>1953</v>
      </c>
      <c r="F69" s="53">
        <v>0.027472800925925925</v>
      </c>
      <c r="G69" s="138">
        <f>F69/25</f>
        <v>0.001098912037037037</v>
      </c>
      <c r="H69" s="22">
        <f>G69*15</f>
        <v>0.016483680555555554</v>
      </c>
      <c r="I69" s="23">
        <v>927</v>
      </c>
    </row>
    <row r="70" spans="2:9" ht="15">
      <c r="B70" s="24"/>
      <c r="C70" s="9" t="s">
        <v>130</v>
      </c>
      <c r="D70" s="8" t="s">
        <v>72</v>
      </c>
      <c r="E70" s="18">
        <v>1959</v>
      </c>
      <c r="F70" s="54">
        <v>0.026835416666666667</v>
      </c>
      <c r="G70" s="139">
        <f>F70/25</f>
        <v>0.0010734166666666667</v>
      </c>
      <c r="H70" s="11">
        <f>G70*15</f>
        <v>0.01610125</v>
      </c>
      <c r="I70" s="25">
        <v>824</v>
      </c>
    </row>
    <row r="71" spans="2:9" ht="15">
      <c r="B71" s="24"/>
      <c r="C71" s="9" t="s">
        <v>30</v>
      </c>
      <c r="D71" s="8" t="s">
        <v>73</v>
      </c>
      <c r="E71" s="17">
        <v>1967</v>
      </c>
      <c r="F71" s="54">
        <v>0.05273923611111111</v>
      </c>
      <c r="G71" s="139">
        <f>F71/50</f>
        <v>0.0010547847222222221</v>
      </c>
      <c r="H71" s="11">
        <f>G71*15</f>
        <v>0.015821770833333332</v>
      </c>
      <c r="I71" s="25">
        <v>652</v>
      </c>
    </row>
    <row r="72" spans="2:9" ht="15.75" thickBot="1">
      <c r="B72" s="29"/>
      <c r="C72" s="30" t="s">
        <v>31</v>
      </c>
      <c r="D72" s="31" t="s">
        <v>74</v>
      </c>
      <c r="E72" s="35">
        <v>1956</v>
      </c>
      <c r="F72" s="55">
        <v>0.058661574074074074</v>
      </c>
      <c r="G72" s="140">
        <f>F72/50</f>
        <v>0.0011732314814814815</v>
      </c>
      <c r="H72" s="33">
        <f>G72*15</f>
        <v>0.017598472222222224</v>
      </c>
      <c r="I72" s="34">
        <v>465</v>
      </c>
    </row>
    <row r="73" spans="2:9" ht="15.75" thickBot="1">
      <c r="B73" s="155" t="s">
        <v>13</v>
      </c>
      <c r="C73" s="156"/>
      <c r="D73" s="156"/>
      <c r="E73" s="156"/>
      <c r="F73" s="156"/>
      <c r="G73" s="156"/>
      <c r="H73" s="156"/>
      <c r="I73" s="28">
        <f>SUM(I69:I72)</f>
        <v>2868</v>
      </c>
    </row>
    <row r="75" spans="1:9" ht="15">
      <c r="A75" s="4">
        <v>10</v>
      </c>
      <c r="B75" s="158" t="s">
        <v>75</v>
      </c>
      <c r="C75" s="158"/>
      <c r="D75" s="158"/>
      <c r="E75" s="158"/>
      <c r="F75" s="158"/>
      <c r="G75" s="158"/>
      <c r="H75" s="158"/>
      <c r="I75" s="158"/>
    </row>
    <row r="76" ht="15.75" thickBot="1"/>
    <row r="77" spans="2:9" ht="43.5" thickBot="1">
      <c r="B77" s="1" t="s">
        <v>18</v>
      </c>
      <c r="C77" s="41" t="s">
        <v>42</v>
      </c>
      <c r="D77" s="129" t="s">
        <v>1</v>
      </c>
      <c r="E77" s="2" t="s">
        <v>2</v>
      </c>
      <c r="F77" s="3" t="s">
        <v>44</v>
      </c>
      <c r="G77" s="137" t="s">
        <v>5</v>
      </c>
      <c r="H77" s="13" t="s">
        <v>6</v>
      </c>
      <c r="I77" s="14" t="s">
        <v>7</v>
      </c>
    </row>
    <row r="78" spans="2:9" ht="15">
      <c r="B78" s="19"/>
      <c r="C78" s="20" t="s">
        <v>131</v>
      </c>
      <c r="D78" s="21" t="s">
        <v>76</v>
      </c>
      <c r="E78" s="26">
        <v>1951</v>
      </c>
      <c r="F78" s="53">
        <v>0.028160300925925922</v>
      </c>
      <c r="G78" s="138">
        <f>F78/25</f>
        <v>0.0011264120370370369</v>
      </c>
      <c r="H78" s="22">
        <f>G78*15</f>
        <v>0.016896180555555553</v>
      </c>
      <c r="I78" s="23">
        <v>586</v>
      </c>
    </row>
    <row r="79" spans="2:9" ht="15">
      <c r="B79" s="24"/>
      <c r="C79" s="9" t="s">
        <v>20</v>
      </c>
      <c r="D79" s="8" t="s">
        <v>3</v>
      </c>
      <c r="E79" s="18">
        <v>1995</v>
      </c>
      <c r="F79" s="54">
        <v>0.05248356481481481</v>
      </c>
      <c r="G79" s="139">
        <f>F79/50</f>
        <v>0.0010496712962962962</v>
      </c>
      <c r="H79" s="11">
        <f>G79*15</f>
        <v>0.015745069444444443</v>
      </c>
      <c r="I79" s="25">
        <v>347</v>
      </c>
    </row>
    <row r="80" spans="2:9" ht="15">
      <c r="B80" s="24"/>
      <c r="C80" s="9" t="s">
        <v>21</v>
      </c>
      <c r="D80" s="52" t="s">
        <v>37</v>
      </c>
      <c r="E80" s="17">
        <v>1997</v>
      </c>
      <c r="F80" s="54">
        <v>0.02242199074074074</v>
      </c>
      <c r="G80" s="139">
        <f>F80/25</f>
        <v>0.0008968796296296295</v>
      </c>
      <c r="H80" s="11">
        <f>G80*15</f>
        <v>0.013453194444444443</v>
      </c>
      <c r="I80" s="25">
        <v>423</v>
      </c>
    </row>
    <row r="81" spans="2:9" ht="15.75" thickBot="1">
      <c r="B81" s="29"/>
      <c r="C81" s="30" t="s">
        <v>27</v>
      </c>
      <c r="D81" s="31" t="s">
        <v>77</v>
      </c>
      <c r="E81" s="35">
        <v>2000</v>
      </c>
      <c r="F81" s="55">
        <v>0.04519351851851852</v>
      </c>
      <c r="G81" s="140">
        <f>F81/50</f>
        <v>0.0009038703703703704</v>
      </c>
      <c r="H81" s="33">
        <f>G81*15</f>
        <v>0.013558055555555556</v>
      </c>
      <c r="I81" s="34">
        <v>413</v>
      </c>
    </row>
    <row r="82" spans="2:9" ht="15.75" thickBot="1">
      <c r="B82" s="155" t="s">
        <v>13</v>
      </c>
      <c r="C82" s="156"/>
      <c r="D82" s="156"/>
      <c r="E82" s="156"/>
      <c r="F82" s="156"/>
      <c r="G82" s="156"/>
      <c r="H82" s="156"/>
      <c r="I82" s="28">
        <f>SUM(I78:I81)</f>
        <v>1769</v>
      </c>
    </row>
    <row r="84" spans="1:9" ht="15">
      <c r="A84" s="4">
        <v>11</v>
      </c>
      <c r="B84" s="162" t="s">
        <v>78</v>
      </c>
      <c r="C84" s="162"/>
      <c r="D84" s="162"/>
      <c r="E84" s="162"/>
      <c r="F84" s="162"/>
      <c r="G84" s="162"/>
      <c r="H84" s="162"/>
      <c r="I84" s="162"/>
    </row>
    <row r="85" ht="15.75" thickBot="1"/>
    <row r="86" spans="2:9" ht="43.5" thickBot="1">
      <c r="B86" s="1" t="s">
        <v>18</v>
      </c>
      <c r="C86" s="41" t="s">
        <v>42</v>
      </c>
      <c r="D86" s="129" t="s">
        <v>1</v>
      </c>
      <c r="E86" s="2" t="s">
        <v>2</v>
      </c>
      <c r="F86" s="3" t="s">
        <v>44</v>
      </c>
      <c r="G86" s="137" t="s">
        <v>5</v>
      </c>
      <c r="H86" s="13" t="s">
        <v>6</v>
      </c>
      <c r="I86" s="14" t="s">
        <v>7</v>
      </c>
    </row>
    <row r="87" spans="2:9" ht="15">
      <c r="B87" s="19"/>
      <c r="C87" s="20" t="s">
        <v>22</v>
      </c>
      <c r="D87" s="21" t="s">
        <v>79</v>
      </c>
      <c r="E87" s="26">
        <v>1961</v>
      </c>
      <c r="F87" s="53">
        <v>0.028091550925925926</v>
      </c>
      <c r="G87" s="138">
        <f>F87/25</f>
        <v>0.001123662037037037</v>
      </c>
      <c r="H87" s="22">
        <f>G87*15</f>
        <v>0.016854930555555554</v>
      </c>
      <c r="I87" s="23">
        <v>425</v>
      </c>
    </row>
    <row r="88" spans="2:9" ht="15">
      <c r="B88" s="24"/>
      <c r="C88" s="9" t="s">
        <v>30</v>
      </c>
      <c r="D88" s="52" t="s">
        <v>29</v>
      </c>
      <c r="E88" s="18">
        <v>1969</v>
      </c>
      <c r="F88" s="54">
        <v>0.028269328703703703</v>
      </c>
      <c r="G88" s="139">
        <f>F88/25</f>
        <v>0.0011307731481481481</v>
      </c>
      <c r="H88" s="11">
        <f>G88*15</f>
        <v>0.01696159722222222</v>
      </c>
      <c r="I88" s="25">
        <v>529</v>
      </c>
    </row>
    <row r="89" spans="2:9" ht="15">
      <c r="B89" s="24"/>
      <c r="C89" s="9" t="s">
        <v>21</v>
      </c>
      <c r="D89" s="8" t="s">
        <v>80</v>
      </c>
      <c r="E89" s="17">
        <v>1994</v>
      </c>
      <c r="F89" s="54">
        <v>0.045577430555555555</v>
      </c>
      <c r="G89" s="139">
        <f>F89/50</f>
        <v>0.0009115486111111111</v>
      </c>
      <c r="H89" s="11">
        <f>G89*15</f>
        <v>0.013673229166666667</v>
      </c>
      <c r="I89" s="25">
        <v>403</v>
      </c>
    </row>
    <row r="90" spans="2:9" ht="15.75" thickBot="1">
      <c r="B90" s="29"/>
      <c r="C90" s="30" t="s">
        <v>21</v>
      </c>
      <c r="D90" s="31" t="s">
        <v>81</v>
      </c>
      <c r="E90" s="35">
        <v>1997</v>
      </c>
      <c r="F90" s="55">
        <v>0.04784155092592592</v>
      </c>
      <c r="G90" s="140">
        <f>F90/50</f>
        <v>0.0009568310185185184</v>
      </c>
      <c r="H90" s="33">
        <f>G90*15</f>
        <v>0.014352465277777776</v>
      </c>
      <c r="I90" s="34">
        <v>348</v>
      </c>
    </row>
    <row r="91" spans="2:9" ht="15.75" thickBot="1">
      <c r="B91" s="155" t="s">
        <v>13</v>
      </c>
      <c r="C91" s="156"/>
      <c r="D91" s="156"/>
      <c r="E91" s="156"/>
      <c r="F91" s="156"/>
      <c r="G91" s="156"/>
      <c r="H91" s="156"/>
      <c r="I91" s="28">
        <f>SUM(I87:I90)</f>
        <v>1705</v>
      </c>
    </row>
    <row r="93" spans="1:9" ht="15">
      <c r="A93" s="4">
        <v>12</v>
      </c>
      <c r="B93" s="158" t="s">
        <v>82</v>
      </c>
      <c r="C93" s="158"/>
      <c r="D93" s="158"/>
      <c r="E93" s="158"/>
      <c r="F93" s="158"/>
      <c r="G93" s="158"/>
      <c r="H93" s="158"/>
      <c r="I93" s="158"/>
    </row>
    <row r="94" ht="15.75" thickBot="1"/>
    <row r="95" spans="2:9" ht="43.5" thickBot="1">
      <c r="B95" s="76" t="s">
        <v>18</v>
      </c>
      <c r="C95" s="77" t="s">
        <v>42</v>
      </c>
      <c r="D95" s="145" t="s">
        <v>1</v>
      </c>
      <c r="E95" s="75" t="s">
        <v>2</v>
      </c>
      <c r="F95" s="78" t="s">
        <v>44</v>
      </c>
      <c r="G95" s="146" t="s">
        <v>5</v>
      </c>
      <c r="H95" s="80" t="s">
        <v>6</v>
      </c>
      <c r="I95" s="144" t="s">
        <v>7</v>
      </c>
    </row>
    <row r="96" spans="2:9" ht="15">
      <c r="B96" s="19"/>
      <c r="C96" s="20" t="s">
        <v>132</v>
      </c>
      <c r="D96" s="82" t="s">
        <v>83</v>
      </c>
      <c r="E96" s="26">
        <v>1981</v>
      </c>
      <c r="F96" s="53">
        <v>0</v>
      </c>
      <c r="G96" s="138">
        <f>F96/20</f>
        <v>0</v>
      </c>
      <c r="H96" s="22">
        <f>G96*15</f>
        <v>0</v>
      </c>
      <c r="I96" s="23">
        <v>0</v>
      </c>
    </row>
    <row r="97" spans="2:9" ht="15">
      <c r="B97" s="24"/>
      <c r="C97" s="9" t="s">
        <v>20</v>
      </c>
      <c r="D97" s="52" t="s">
        <v>84</v>
      </c>
      <c r="E97" s="18">
        <v>1995</v>
      </c>
      <c r="F97" s="54">
        <v>0</v>
      </c>
      <c r="G97" s="139">
        <f>F97/20</f>
        <v>0</v>
      </c>
      <c r="H97" s="11">
        <f>G97*15</f>
        <v>0</v>
      </c>
      <c r="I97" s="25">
        <v>0</v>
      </c>
    </row>
    <row r="98" spans="2:9" ht="15">
      <c r="B98" s="24"/>
      <c r="C98" s="9"/>
      <c r="D98" s="52" t="s">
        <v>85</v>
      </c>
      <c r="E98" s="17"/>
      <c r="F98" s="54">
        <v>0</v>
      </c>
      <c r="G98" s="139">
        <f>F98/20</f>
        <v>0</v>
      </c>
      <c r="H98" s="11">
        <f>G98*15</f>
        <v>0</v>
      </c>
      <c r="I98" s="25">
        <v>0</v>
      </c>
    </row>
    <row r="99" spans="2:9" ht="15.75" thickBot="1">
      <c r="B99" s="29"/>
      <c r="C99" s="30" t="s">
        <v>19</v>
      </c>
      <c r="D99" s="81" t="s">
        <v>86</v>
      </c>
      <c r="E99" s="35">
        <v>1974</v>
      </c>
      <c r="F99" s="55">
        <v>0</v>
      </c>
      <c r="G99" s="140">
        <f>F99/20</f>
        <v>0</v>
      </c>
      <c r="H99" s="33">
        <f>G99*15</f>
        <v>0</v>
      </c>
      <c r="I99" s="34">
        <v>0</v>
      </c>
    </row>
    <row r="100" spans="2:9" ht="15.75" thickBot="1">
      <c r="B100" s="155" t="s">
        <v>13</v>
      </c>
      <c r="C100" s="156"/>
      <c r="D100" s="156"/>
      <c r="E100" s="156"/>
      <c r="F100" s="156"/>
      <c r="G100" s="156"/>
      <c r="H100" s="156"/>
      <c r="I100" s="28">
        <f>SUM(I96:I99)</f>
        <v>0</v>
      </c>
    </row>
    <row r="102" spans="1:9" ht="15">
      <c r="A102" s="4">
        <v>13</v>
      </c>
      <c r="B102" s="158" t="s">
        <v>119</v>
      </c>
      <c r="C102" s="158"/>
      <c r="D102" s="158"/>
      <c r="E102" s="158"/>
      <c r="F102" s="158"/>
      <c r="G102" s="158"/>
      <c r="H102" s="158"/>
      <c r="I102" s="158"/>
    </row>
    <row r="103" ht="15.75" thickBot="1"/>
    <row r="104" spans="2:9" ht="43.5" thickBot="1">
      <c r="B104" s="1" t="s">
        <v>18</v>
      </c>
      <c r="C104" s="41" t="s">
        <v>42</v>
      </c>
      <c r="D104" s="129" t="s">
        <v>1</v>
      </c>
      <c r="E104" s="2" t="s">
        <v>2</v>
      </c>
      <c r="F104" s="3" t="s">
        <v>44</v>
      </c>
      <c r="G104" s="137" t="s">
        <v>5</v>
      </c>
      <c r="H104" s="13" t="s">
        <v>6</v>
      </c>
      <c r="I104" s="14" t="s">
        <v>7</v>
      </c>
    </row>
    <row r="105" spans="2:9" ht="15">
      <c r="B105" s="19"/>
      <c r="C105" s="20" t="s">
        <v>24</v>
      </c>
      <c r="D105" s="82" t="s">
        <v>88</v>
      </c>
      <c r="E105" s="26">
        <v>1978</v>
      </c>
      <c r="F105" s="53">
        <v>0.06501319444444444</v>
      </c>
      <c r="G105" s="138">
        <f>F105/50</f>
        <v>0.0013002638888888888</v>
      </c>
      <c r="H105" s="22">
        <f>G105*15</f>
        <v>0.01950395833333333</v>
      </c>
      <c r="I105" s="23">
        <v>213</v>
      </c>
    </row>
    <row r="106" spans="2:9" ht="15">
      <c r="B106" s="24"/>
      <c r="C106" s="9" t="s">
        <v>20</v>
      </c>
      <c r="D106" s="52" t="s">
        <v>4</v>
      </c>
      <c r="E106" s="18">
        <v>1995</v>
      </c>
      <c r="F106" s="54">
        <v>0</v>
      </c>
      <c r="G106" s="139">
        <f>F106/50</f>
        <v>0</v>
      </c>
      <c r="H106" s="11">
        <f>G106*15</f>
        <v>0</v>
      </c>
      <c r="I106" s="25">
        <v>0</v>
      </c>
    </row>
    <row r="107" spans="2:9" ht="15">
      <c r="B107" s="24"/>
      <c r="C107" s="9" t="s">
        <v>21</v>
      </c>
      <c r="D107" s="52" t="s">
        <v>87</v>
      </c>
      <c r="E107" s="17">
        <v>1996</v>
      </c>
      <c r="F107" s="54">
        <v>0.023623379629629626</v>
      </c>
      <c r="G107" s="139">
        <f>F107/25</f>
        <v>0.000944935185185185</v>
      </c>
      <c r="H107" s="11">
        <f>G107*15</f>
        <v>0.014174027777777775</v>
      </c>
      <c r="I107" s="25">
        <v>362</v>
      </c>
    </row>
    <row r="108" spans="2:9" ht="15.75" thickBot="1">
      <c r="B108" s="29"/>
      <c r="C108" s="30" t="s">
        <v>20</v>
      </c>
      <c r="D108" s="81" t="s">
        <v>15</v>
      </c>
      <c r="E108" s="35">
        <v>1998</v>
      </c>
      <c r="F108" s="55">
        <v>0.022693750000000002</v>
      </c>
      <c r="G108" s="140">
        <f>F108/25</f>
        <v>0.0009077500000000001</v>
      </c>
      <c r="H108" s="33">
        <f>G108*15</f>
        <v>0.013616250000000002</v>
      </c>
      <c r="I108" s="34">
        <v>537</v>
      </c>
    </row>
    <row r="109" spans="2:9" ht="15.75" thickBot="1">
      <c r="B109" s="155" t="s">
        <v>13</v>
      </c>
      <c r="C109" s="156"/>
      <c r="D109" s="156"/>
      <c r="E109" s="156"/>
      <c r="F109" s="156"/>
      <c r="G109" s="156"/>
      <c r="H109" s="156"/>
      <c r="I109" s="28">
        <f>SUM(I105:I108)</f>
        <v>1112</v>
      </c>
    </row>
    <row r="111" spans="1:9" ht="15">
      <c r="A111" s="4">
        <v>14</v>
      </c>
      <c r="B111" s="158" t="s">
        <v>120</v>
      </c>
      <c r="C111" s="158"/>
      <c r="D111" s="158"/>
      <c r="E111" s="158"/>
      <c r="F111" s="158"/>
      <c r="G111" s="158"/>
      <c r="H111" s="158"/>
      <c r="I111" s="158"/>
    </row>
    <row r="112" ht="15.75" thickBot="1"/>
    <row r="113" spans="2:9" ht="43.5" thickBot="1">
      <c r="B113" s="1" t="s">
        <v>18</v>
      </c>
      <c r="C113" s="41" t="s">
        <v>42</v>
      </c>
      <c r="D113" s="129" t="s">
        <v>1</v>
      </c>
      <c r="E113" s="2" t="s">
        <v>2</v>
      </c>
      <c r="F113" s="3" t="s">
        <v>44</v>
      </c>
      <c r="G113" s="137" t="s">
        <v>5</v>
      </c>
      <c r="H113" s="13" t="s">
        <v>6</v>
      </c>
      <c r="I113" s="14" t="s">
        <v>7</v>
      </c>
    </row>
    <row r="114" spans="2:9" ht="15">
      <c r="B114" s="19"/>
      <c r="C114" s="20" t="s">
        <v>24</v>
      </c>
      <c r="D114" s="82" t="s">
        <v>92</v>
      </c>
      <c r="E114" s="26">
        <v>1977</v>
      </c>
      <c r="F114" s="53">
        <v>0</v>
      </c>
      <c r="G114" s="138">
        <f>F114/20</f>
        <v>0</v>
      </c>
      <c r="H114" s="22">
        <f>G114*15</f>
        <v>0</v>
      </c>
      <c r="I114" s="23">
        <v>0</v>
      </c>
    </row>
    <row r="115" spans="2:9" ht="15">
      <c r="B115" s="24"/>
      <c r="C115" s="9" t="s">
        <v>133</v>
      </c>
      <c r="D115" s="52" t="s">
        <v>93</v>
      </c>
      <c r="E115" s="18">
        <v>1983</v>
      </c>
      <c r="F115" s="54">
        <v>0</v>
      </c>
      <c r="G115" s="139">
        <f>F115/20</f>
        <v>0</v>
      </c>
      <c r="H115" s="11">
        <f>G115*15</f>
        <v>0</v>
      </c>
      <c r="I115" s="25">
        <v>0</v>
      </c>
    </row>
    <row r="116" spans="2:9" ht="15">
      <c r="B116" s="24"/>
      <c r="C116" s="9" t="s">
        <v>26</v>
      </c>
      <c r="D116" s="52" t="s">
        <v>90</v>
      </c>
      <c r="E116" s="17">
        <v>1988</v>
      </c>
      <c r="F116" s="54">
        <v>0.0663076388888889</v>
      </c>
      <c r="G116" s="139">
        <f>F116/50</f>
        <v>0.0013261527777777779</v>
      </c>
      <c r="H116" s="11">
        <f>G116*15</f>
        <v>0.01989229166666667</v>
      </c>
      <c r="I116" s="25">
        <v>229</v>
      </c>
    </row>
    <row r="117" spans="2:9" ht="15.75" thickBot="1">
      <c r="B117" s="29"/>
      <c r="C117" s="30" t="s">
        <v>133</v>
      </c>
      <c r="D117" s="81" t="s">
        <v>121</v>
      </c>
      <c r="E117" s="35">
        <v>1984</v>
      </c>
      <c r="F117" s="55">
        <v>0</v>
      </c>
      <c r="G117" s="140">
        <f>F117/20</f>
        <v>0</v>
      </c>
      <c r="H117" s="33">
        <f>G117*15</f>
        <v>0</v>
      </c>
      <c r="I117" s="34">
        <v>0</v>
      </c>
    </row>
    <row r="118" spans="2:9" ht="15.75" thickBot="1">
      <c r="B118" s="155" t="s">
        <v>13</v>
      </c>
      <c r="C118" s="156"/>
      <c r="D118" s="156"/>
      <c r="E118" s="156"/>
      <c r="F118" s="156"/>
      <c r="G118" s="156"/>
      <c r="H118" s="156"/>
      <c r="I118" s="28">
        <f>SUM(I114:I117)</f>
        <v>229</v>
      </c>
    </row>
    <row r="121" spans="1:9" ht="15">
      <c r="A121" s="4">
        <v>18</v>
      </c>
      <c r="B121" s="158" t="s">
        <v>96</v>
      </c>
      <c r="C121" s="158"/>
      <c r="D121" s="158"/>
      <c r="E121" s="158"/>
      <c r="F121" s="158"/>
      <c r="G121" s="158"/>
      <c r="H121" s="158"/>
      <c r="I121" s="158"/>
    </row>
    <row r="122" ht="15.75" thickBot="1"/>
    <row r="123" spans="2:9" ht="43.5" thickBot="1">
      <c r="B123" s="1" t="s">
        <v>18</v>
      </c>
      <c r="C123" s="41" t="s">
        <v>42</v>
      </c>
      <c r="D123" s="129" t="s">
        <v>1</v>
      </c>
      <c r="E123" s="2" t="s">
        <v>2</v>
      </c>
      <c r="F123" s="3" t="s">
        <v>44</v>
      </c>
      <c r="G123" s="137" t="s">
        <v>5</v>
      </c>
      <c r="H123" s="13" t="s">
        <v>6</v>
      </c>
      <c r="I123" s="14" t="s">
        <v>7</v>
      </c>
    </row>
    <row r="124" spans="2:9" ht="15">
      <c r="B124" s="19"/>
      <c r="C124" s="20" t="s">
        <v>129</v>
      </c>
      <c r="D124" s="82" t="s">
        <v>97</v>
      </c>
      <c r="E124" s="26">
        <v>1974</v>
      </c>
      <c r="F124" s="53">
        <v>0.05912013888888889</v>
      </c>
      <c r="G124" s="138">
        <f>F124/50</f>
        <v>0.0011824027777777779</v>
      </c>
      <c r="H124" s="22">
        <f>G124*15</f>
        <v>0.017736041666666667</v>
      </c>
      <c r="I124" s="23">
        <v>295</v>
      </c>
    </row>
    <row r="125" spans="2:9" ht="15">
      <c r="B125" s="24"/>
      <c r="C125" s="9" t="s">
        <v>20</v>
      </c>
      <c r="D125" s="52" t="s">
        <v>98</v>
      </c>
      <c r="E125" s="18">
        <v>1991</v>
      </c>
      <c r="F125" s="54">
        <v>0</v>
      </c>
      <c r="G125" s="139">
        <f>F125/25</f>
        <v>0</v>
      </c>
      <c r="H125" s="11">
        <f>G125*15</f>
        <v>0</v>
      </c>
      <c r="I125" s="25">
        <v>0</v>
      </c>
    </row>
    <row r="126" spans="2:9" ht="15">
      <c r="B126" s="24"/>
      <c r="C126" s="9" t="s">
        <v>129</v>
      </c>
      <c r="D126" s="52" t="s">
        <v>99</v>
      </c>
      <c r="E126" s="17">
        <v>1974</v>
      </c>
      <c r="F126" s="54">
        <v>0.06603541666666667</v>
      </c>
      <c r="G126" s="139">
        <f>F126/50</f>
        <v>0.0013207083333333332</v>
      </c>
      <c r="H126" s="11">
        <f>G126*15</f>
        <v>0.019810625</v>
      </c>
      <c r="I126" s="25">
        <v>212</v>
      </c>
    </row>
    <row r="127" spans="2:9" ht="15.75" thickBot="1">
      <c r="B127" s="29"/>
      <c r="C127" s="30" t="s">
        <v>24</v>
      </c>
      <c r="D127" s="81" t="s">
        <v>100</v>
      </c>
      <c r="E127" s="35">
        <v>1980</v>
      </c>
      <c r="F127" s="55">
        <v>0</v>
      </c>
      <c r="G127" s="140">
        <f>F127/25</f>
        <v>0</v>
      </c>
      <c r="H127" s="33">
        <f>G127*15</f>
        <v>0</v>
      </c>
      <c r="I127" s="34">
        <v>0</v>
      </c>
    </row>
    <row r="128" spans="2:9" ht="15.75" thickBot="1">
      <c r="B128" s="155" t="s">
        <v>13</v>
      </c>
      <c r="C128" s="156"/>
      <c r="D128" s="156"/>
      <c r="E128" s="156"/>
      <c r="F128" s="156"/>
      <c r="G128" s="156"/>
      <c r="H128" s="156"/>
      <c r="I128" s="28">
        <f>SUM(I124:I127)</f>
        <v>507</v>
      </c>
    </row>
  </sheetData>
  <sheetProtection/>
  <mergeCells count="28">
    <mergeCell ref="B46:H46"/>
    <mergeCell ref="B3:I3"/>
    <mergeCell ref="B10:H10"/>
    <mergeCell ref="B12:I12"/>
    <mergeCell ref="B19:H19"/>
    <mergeCell ref="B21:I21"/>
    <mergeCell ref="B28:H28"/>
    <mergeCell ref="B30:I30"/>
    <mergeCell ref="B37:H37"/>
    <mergeCell ref="B39:I39"/>
    <mergeCell ref="B91:H91"/>
    <mergeCell ref="B93:I93"/>
    <mergeCell ref="B100:H100"/>
    <mergeCell ref="B48:I48"/>
    <mergeCell ref="B55:H55"/>
    <mergeCell ref="B57:I57"/>
    <mergeCell ref="B64:H64"/>
    <mergeCell ref="B66:I66"/>
    <mergeCell ref="B73:H73"/>
    <mergeCell ref="B75:I75"/>
    <mergeCell ref="B82:H82"/>
    <mergeCell ref="B84:I84"/>
    <mergeCell ref="B128:H128"/>
    <mergeCell ref="B102:I102"/>
    <mergeCell ref="B109:H109"/>
    <mergeCell ref="B111:I111"/>
    <mergeCell ref="B118:H118"/>
    <mergeCell ref="B121:I1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KTU</dc:creator>
  <cp:keywords/>
  <dc:description/>
  <cp:lastModifiedBy>Windows User</cp:lastModifiedBy>
  <cp:lastPrinted>2015-08-08T13:11:19Z</cp:lastPrinted>
  <dcterms:created xsi:type="dcterms:W3CDTF">2014-06-30T19:03:38Z</dcterms:created>
  <dcterms:modified xsi:type="dcterms:W3CDTF">2015-08-10T05:02:43Z</dcterms:modified>
  <cp:category/>
  <cp:version/>
  <cp:contentType/>
  <cp:contentStatus/>
</cp:coreProperties>
</file>