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2995" windowHeight="9795"/>
  </bookViews>
  <sheets>
    <sheet name="Grand Prix lentele" sheetId="5" r:id="rId1"/>
    <sheet name="Grand Prix 2016" sheetId="4" r:id="rId2"/>
    <sheet name="Lampedžiai 2016" sheetId="1" r:id="rId3"/>
    <sheet name="Plateliai 2016" sheetId="6" r:id="rId4"/>
    <sheet name="Sudeikiai 2016" sheetId="7" r:id="rId5"/>
  </sheets>
  <calcPr calcId="145621"/>
</workbook>
</file>

<file path=xl/calcChain.xml><?xml version="1.0" encoding="utf-8"?>
<calcChain xmlns="http://schemas.openxmlformats.org/spreadsheetml/2006/main">
  <c r="I66" i="1" l="1"/>
  <c r="I56" i="1"/>
  <c r="I28" i="1"/>
  <c r="G75" i="1"/>
  <c r="G74" i="1"/>
  <c r="G64" i="1"/>
  <c r="G62" i="1"/>
  <c r="G55" i="1"/>
  <c r="G54" i="1"/>
  <c r="G44" i="1"/>
  <c r="G42" i="1"/>
  <c r="G36" i="1"/>
  <c r="G35" i="1"/>
  <c r="G26" i="1"/>
  <c r="G25" i="1"/>
  <c r="G7" i="1"/>
  <c r="G8" i="1"/>
  <c r="G6" i="1" l="1"/>
  <c r="G9" i="1"/>
  <c r="B22" i="4"/>
  <c r="G18" i="1" l="1"/>
  <c r="G17" i="1"/>
  <c r="B12" i="4"/>
  <c r="B12" i="7" l="1"/>
  <c r="B1" i="7"/>
  <c r="B12" i="6"/>
  <c r="G124" i="6"/>
  <c r="H124" i="6" s="1"/>
  <c r="B1" i="6"/>
  <c r="B121" i="6"/>
  <c r="B111" i="7"/>
  <c r="B102" i="6"/>
  <c r="B93" i="6"/>
  <c r="B84" i="6"/>
  <c r="B75" i="7"/>
  <c r="C75" i="4"/>
  <c r="D75" i="4"/>
  <c r="E75" i="4"/>
  <c r="C76" i="4"/>
  <c r="D76" i="4"/>
  <c r="E76" i="4"/>
  <c r="C77" i="4"/>
  <c r="D77" i="4"/>
  <c r="E77" i="4"/>
  <c r="D74" i="4"/>
  <c r="E74" i="4"/>
  <c r="C74" i="4"/>
  <c r="B71" i="4"/>
  <c r="C66" i="4"/>
  <c r="D66" i="4"/>
  <c r="E66" i="4"/>
  <c r="C67" i="4"/>
  <c r="D67" i="4"/>
  <c r="E67" i="4"/>
  <c r="C68" i="4"/>
  <c r="D68" i="4"/>
  <c r="E68" i="4"/>
  <c r="D65" i="4"/>
  <c r="E65" i="4"/>
  <c r="C65" i="4"/>
  <c r="B62" i="4"/>
  <c r="B57" i="6" s="1"/>
  <c r="C54" i="4"/>
  <c r="D54" i="4"/>
  <c r="E54" i="4"/>
  <c r="C55" i="4"/>
  <c r="D55" i="4"/>
  <c r="E55" i="4"/>
  <c r="C56" i="4"/>
  <c r="D56" i="4"/>
  <c r="E56" i="4"/>
  <c r="D53" i="4"/>
  <c r="E53" i="4"/>
  <c r="C53" i="4"/>
  <c r="B50" i="4"/>
  <c r="B48" i="6" s="1"/>
  <c r="C44" i="4"/>
  <c r="D44" i="4"/>
  <c r="E44" i="4"/>
  <c r="C45" i="4"/>
  <c r="D45" i="4"/>
  <c r="E45" i="4"/>
  <c r="C46" i="4"/>
  <c r="D46" i="4"/>
  <c r="E46" i="4"/>
  <c r="D43" i="4"/>
  <c r="E43" i="4"/>
  <c r="C43" i="4"/>
  <c r="B40" i="4"/>
  <c r="B39" i="7" s="1"/>
  <c r="C35" i="4"/>
  <c r="D35" i="4"/>
  <c r="E35" i="4"/>
  <c r="C36" i="4"/>
  <c r="D36" i="4"/>
  <c r="E36" i="4"/>
  <c r="C37" i="4"/>
  <c r="D37" i="4"/>
  <c r="E37" i="4"/>
  <c r="D34" i="4"/>
  <c r="E34" i="4"/>
  <c r="C34" i="4"/>
  <c r="B31" i="4"/>
  <c r="B30" i="6" s="1"/>
  <c r="C26" i="4"/>
  <c r="D26" i="4"/>
  <c r="E26" i="4"/>
  <c r="C27" i="4"/>
  <c r="D27" i="4"/>
  <c r="E27" i="4"/>
  <c r="C28" i="4"/>
  <c r="D28" i="4"/>
  <c r="E28" i="4"/>
  <c r="E25" i="4"/>
  <c r="D25" i="4"/>
  <c r="C25" i="4"/>
  <c r="B21" i="6"/>
  <c r="C16" i="4"/>
  <c r="D16" i="4"/>
  <c r="E16" i="4"/>
  <c r="C17" i="4"/>
  <c r="D17" i="4"/>
  <c r="E17" i="4"/>
  <c r="C18" i="4"/>
  <c r="D18" i="4"/>
  <c r="E18" i="4"/>
  <c r="E15" i="4"/>
  <c r="D15" i="4"/>
  <c r="C15" i="4"/>
  <c r="E8" i="4"/>
  <c r="E9" i="4"/>
  <c r="E7" i="4"/>
  <c r="E6" i="4"/>
  <c r="D9" i="4"/>
  <c r="D8" i="4"/>
  <c r="D7" i="4"/>
  <c r="D6" i="4"/>
  <c r="C9" i="4"/>
  <c r="C8" i="4"/>
  <c r="C7" i="4"/>
  <c r="C6" i="4"/>
  <c r="B3" i="4"/>
  <c r="B3" i="7" s="1"/>
  <c r="D89" i="6" l="1"/>
  <c r="D89" i="7"/>
  <c r="D96" i="6"/>
  <c r="D96" i="7"/>
  <c r="E98" i="6"/>
  <c r="E98" i="7"/>
  <c r="E105" i="6"/>
  <c r="E105" i="7"/>
  <c r="C108" i="6"/>
  <c r="C108" i="7"/>
  <c r="E106" i="6"/>
  <c r="E106" i="7"/>
  <c r="D78" i="6"/>
  <c r="D78" i="7"/>
  <c r="E80" i="6"/>
  <c r="E80" i="7"/>
  <c r="D79" i="6"/>
  <c r="D79" i="7"/>
  <c r="E87" i="6"/>
  <c r="E87" i="7"/>
  <c r="C90" i="6"/>
  <c r="C90" i="7"/>
  <c r="E88" i="6"/>
  <c r="E88" i="7"/>
  <c r="C96" i="6"/>
  <c r="C96" i="7"/>
  <c r="D99" i="6"/>
  <c r="D99" i="7"/>
  <c r="C98" i="6"/>
  <c r="C98" i="7"/>
  <c r="E108" i="6"/>
  <c r="E108" i="7"/>
  <c r="D107" i="6"/>
  <c r="D107" i="7"/>
  <c r="C106" i="6"/>
  <c r="C106" i="7"/>
  <c r="E114" i="6"/>
  <c r="E114" i="7"/>
  <c r="C117" i="6"/>
  <c r="C117" i="7"/>
  <c r="E115" i="6"/>
  <c r="E115" i="7"/>
  <c r="E124" i="6"/>
  <c r="E124" i="7"/>
  <c r="C127" i="6"/>
  <c r="C127" i="7"/>
  <c r="E125" i="6"/>
  <c r="E125" i="7"/>
  <c r="E81" i="6"/>
  <c r="E81" i="7"/>
  <c r="D80" i="6"/>
  <c r="D80" i="7"/>
  <c r="C79" i="6"/>
  <c r="C79" i="7"/>
  <c r="D87" i="6"/>
  <c r="D87" i="7"/>
  <c r="E89" i="6"/>
  <c r="E89" i="7"/>
  <c r="D88" i="6"/>
  <c r="D88" i="7"/>
  <c r="E96" i="6"/>
  <c r="E96" i="7"/>
  <c r="C99" i="6"/>
  <c r="C99" i="7"/>
  <c r="E97" i="6"/>
  <c r="E97" i="7"/>
  <c r="C105" i="6"/>
  <c r="C105" i="7"/>
  <c r="D108" i="6"/>
  <c r="D108" i="7"/>
  <c r="C107" i="6"/>
  <c r="C107" i="7"/>
  <c r="D114" i="6"/>
  <c r="D114" i="7"/>
  <c r="E116" i="6"/>
  <c r="E116" i="7"/>
  <c r="D115" i="6"/>
  <c r="D115" i="7"/>
  <c r="D124" i="6"/>
  <c r="D124" i="7"/>
  <c r="E126" i="6"/>
  <c r="E126" i="7"/>
  <c r="D125" i="6"/>
  <c r="D125" i="7"/>
  <c r="C78" i="6"/>
  <c r="C78" i="7"/>
  <c r="D81" i="6"/>
  <c r="D81" i="7"/>
  <c r="C80" i="6"/>
  <c r="C80" i="7"/>
  <c r="E90" i="6"/>
  <c r="E90" i="7"/>
  <c r="C88" i="6"/>
  <c r="C88" i="7"/>
  <c r="D97" i="6"/>
  <c r="D97" i="7"/>
  <c r="E117" i="6"/>
  <c r="E117" i="7"/>
  <c r="D116" i="6"/>
  <c r="D116" i="7"/>
  <c r="C115" i="6"/>
  <c r="C115" i="7"/>
  <c r="E127" i="6"/>
  <c r="E127" i="7"/>
  <c r="D126" i="6"/>
  <c r="D126" i="7"/>
  <c r="C125" i="6"/>
  <c r="C125" i="7"/>
  <c r="E78" i="6"/>
  <c r="E78" i="7"/>
  <c r="C81" i="6"/>
  <c r="C81" i="7"/>
  <c r="E79" i="6"/>
  <c r="E79" i="7"/>
  <c r="C87" i="6"/>
  <c r="C87" i="7"/>
  <c r="D90" i="6"/>
  <c r="D90" i="7"/>
  <c r="C89" i="6"/>
  <c r="C89" i="7"/>
  <c r="E99" i="6"/>
  <c r="E99" i="7"/>
  <c r="D98" i="6"/>
  <c r="D98" i="7"/>
  <c r="C97" i="6"/>
  <c r="C97" i="7"/>
  <c r="D105" i="6"/>
  <c r="D105" i="7"/>
  <c r="E107" i="6"/>
  <c r="E107" i="7"/>
  <c r="D106" i="6"/>
  <c r="D106" i="7"/>
  <c r="C114" i="6"/>
  <c r="C114" i="7"/>
  <c r="D117" i="6"/>
  <c r="D117" i="7"/>
  <c r="C116" i="6"/>
  <c r="C116" i="7"/>
  <c r="C124" i="6"/>
  <c r="C124" i="7"/>
  <c r="D127" i="6"/>
  <c r="D127" i="7"/>
  <c r="C126" i="6"/>
  <c r="C126" i="7"/>
  <c r="D72" i="6"/>
  <c r="D72" i="7"/>
  <c r="D71" i="6"/>
  <c r="D71" i="7"/>
  <c r="D70" i="6"/>
  <c r="D70" i="7"/>
  <c r="E72" i="6"/>
  <c r="E72" i="7"/>
  <c r="E71" i="6"/>
  <c r="E71" i="7"/>
  <c r="E70" i="6"/>
  <c r="E70" i="7"/>
  <c r="E69" i="6"/>
  <c r="E69" i="7"/>
  <c r="C72" i="6"/>
  <c r="C72" i="7"/>
  <c r="C71" i="6"/>
  <c r="C71" i="7"/>
  <c r="C70" i="6"/>
  <c r="C70" i="7"/>
  <c r="C69" i="6"/>
  <c r="C69" i="7"/>
  <c r="B66" i="6"/>
  <c r="C10" i="5"/>
  <c r="D63" i="6"/>
  <c r="D63" i="7"/>
  <c r="D62" i="6"/>
  <c r="D62" i="7"/>
  <c r="D61" i="6"/>
  <c r="D61" i="7"/>
  <c r="D60" i="6"/>
  <c r="D60" i="7"/>
  <c r="E63" i="6"/>
  <c r="E63" i="7"/>
  <c r="E62" i="6"/>
  <c r="E62" i="7"/>
  <c r="E61" i="6"/>
  <c r="E61" i="7"/>
  <c r="E60" i="6"/>
  <c r="E60" i="7"/>
  <c r="C63" i="6"/>
  <c r="C63" i="7"/>
  <c r="C62" i="6"/>
  <c r="C62" i="7"/>
  <c r="C61" i="6"/>
  <c r="C61" i="7"/>
  <c r="C60" i="6"/>
  <c r="C60" i="7"/>
  <c r="D54" i="6"/>
  <c r="D54" i="7"/>
  <c r="D53" i="6"/>
  <c r="D53" i="7"/>
  <c r="D52" i="6"/>
  <c r="D52" i="7"/>
  <c r="D51" i="6"/>
  <c r="D51" i="7"/>
  <c r="E54" i="6"/>
  <c r="E54" i="7"/>
  <c r="E53" i="6"/>
  <c r="E53" i="7"/>
  <c r="E52" i="6"/>
  <c r="E52" i="7"/>
  <c r="E51" i="6"/>
  <c r="E51" i="7"/>
  <c r="C54" i="6"/>
  <c r="C54" i="7"/>
  <c r="C53" i="6"/>
  <c r="C53" i="7"/>
  <c r="C52" i="6"/>
  <c r="C52" i="7"/>
  <c r="C51" i="6"/>
  <c r="C51" i="7"/>
  <c r="E45" i="6"/>
  <c r="E45" i="7"/>
  <c r="E44" i="6"/>
  <c r="E44" i="7"/>
  <c r="E43" i="6"/>
  <c r="E43" i="7"/>
  <c r="D45" i="6"/>
  <c r="D45" i="7"/>
  <c r="D44" i="6"/>
  <c r="D44" i="7"/>
  <c r="D43" i="6"/>
  <c r="D43" i="7"/>
  <c r="C45" i="6"/>
  <c r="C45" i="7"/>
  <c r="C44" i="6"/>
  <c r="C44" i="7"/>
  <c r="C43" i="6"/>
  <c r="C43" i="7"/>
  <c r="E42" i="6"/>
  <c r="E42" i="7"/>
  <c r="D42" i="6"/>
  <c r="D42" i="7"/>
  <c r="C42" i="6"/>
  <c r="C42" i="7"/>
  <c r="D36" i="6"/>
  <c r="D36" i="7"/>
  <c r="D35" i="6"/>
  <c r="D35" i="7"/>
  <c r="D34" i="6"/>
  <c r="D34" i="7"/>
  <c r="D33" i="6"/>
  <c r="D33" i="7"/>
  <c r="C36" i="6"/>
  <c r="C36" i="7"/>
  <c r="C35" i="6"/>
  <c r="C35" i="7"/>
  <c r="C34" i="6"/>
  <c r="C34" i="7"/>
  <c r="C33" i="6"/>
  <c r="C33" i="7"/>
  <c r="E35" i="6"/>
  <c r="E35" i="7"/>
  <c r="E34" i="6"/>
  <c r="E34" i="7"/>
  <c r="E36" i="6"/>
  <c r="E36" i="7"/>
  <c r="E33" i="6"/>
  <c r="E33" i="7"/>
  <c r="D27" i="6"/>
  <c r="D27" i="7"/>
  <c r="D26" i="6"/>
  <c r="D26" i="7"/>
  <c r="D25" i="6"/>
  <c r="D25" i="7"/>
  <c r="D24" i="6"/>
  <c r="D24" i="7"/>
  <c r="E27" i="6"/>
  <c r="E27" i="7"/>
  <c r="E26" i="6"/>
  <c r="E26" i="7"/>
  <c r="E25" i="6"/>
  <c r="E25" i="7"/>
  <c r="E24" i="6"/>
  <c r="E24" i="7"/>
  <c r="C27" i="6"/>
  <c r="C27" i="7"/>
  <c r="C26" i="6"/>
  <c r="C26" i="7"/>
  <c r="C25" i="6"/>
  <c r="C25" i="7"/>
  <c r="C24" i="6"/>
  <c r="C24" i="7"/>
  <c r="C9" i="6"/>
  <c r="C9" i="7"/>
  <c r="C8" i="6"/>
  <c r="C8" i="7"/>
  <c r="C7" i="6"/>
  <c r="C7" i="7"/>
  <c r="C6" i="6"/>
  <c r="C6" i="7"/>
  <c r="C18" i="6"/>
  <c r="C18" i="7"/>
  <c r="C17" i="6"/>
  <c r="C17" i="7"/>
  <c r="C16" i="6"/>
  <c r="C16" i="7"/>
  <c r="C15" i="6"/>
  <c r="C15" i="7"/>
  <c r="D18" i="6"/>
  <c r="D18" i="7"/>
  <c r="D17" i="6"/>
  <c r="D17" i="7"/>
  <c r="D16" i="6"/>
  <c r="D16" i="7"/>
  <c r="E18" i="6"/>
  <c r="E18" i="7"/>
  <c r="E17" i="6"/>
  <c r="E17" i="7"/>
  <c r="E16" i="6"/>
  <c r="E16" i="7"/>
  <c r="E15" i="6"/>
  <c r="E15" i="7"/>
  <c r="D15" i="6"/>
  <c r="D15" i="7"/>
  <c r="D9" i="6"/>
  <c r="D9" i="7"/>
  <c r="D8" i="6"/>
  <c r="D8" i="7"/>
  <c r="D7" i="6"/>
  <c r="D7" i="7"/>
  <c r="D6" i="6"/>
  <c r="D6" i="7"/>
  <c r="E9" i="6"/>
  <c r="E9" i="7"/>
  <c r="E8" i="6"/>
  <c r="E8" i="7"/>
  <c r="E7" i="6"/>
  <c r="E7" i="7"/>
  <c r="E6" i="6"/>
  <c r="E6" i="7"/>
  <c r="D69" i="6"/>
  <c r="D69" i="7"/>
  <c r="B121" i="7"/>
  <c r="B48" i="7"/>
  <c r="B3" i="6"/>
  <c r="B84" i="7"/>
  <c r="B111" i="6"/>
  <c r="B21" i="7"/>
  <c r="B57" i="7"/>
  <c r="B93" i="7"/>
  <c r="B75" i="6"/>
  <c r="B30" i="7"/>
  <c r="B66" i="7"/>
  <c r="B102" i="7"/>
  <c r="B39" i="6"/>
  <c r="H56" i="4"/>
  <c r="F54" i="4"/>
  <c r="F55" i="4"/>
  <c r="F56" i="4"/>
  <c r="I82" i="7" l="1"/>
  <c r="I64" i="7"/>
  <c r="I28" i="7"/>
  <c r="I37" i="7"/>
  <c r="I10" i="7"/>
  <c r="G9" i="7"/>
  <c r="G106" i="7"/>
  <c r="G107" i="7"/>
  <c r="G108" i="7"/>
  <c r="G52" i="7"/>
  <c r="G51" i="7"/>
  <c r="G53" i="7"/>
  <c r="G54" i="7"/>
  <c r="G43" i="7"/>
  <c r="G42" i="7"/>
  <c r="G105" i="7"/>
  <c r="G44" i="7"/>
  <c r="G45" i="7"/>
  <c r="G87" i="7"/>
  <c r="G90" i="7"/>
  <c r="G88" i="7"/>
  <c r="G89" i="7"/>
  <c r="G127" i="7"/>
  <c r="G125" i="7"/>
  <c r="G124" i="7"/>
  <c r="G126" i="7"/>
  <c r="G35" i="7"/>
  <c r="H35" i="7" s="1"/>
  <c r="G8" i="7"/>
  <c r="G62" i="7"/>
  <c r="G60" i="7"/>
  <c r="G63" i="7"/>
  <c r="G80" i="7"/>
  <c r="G78" i="7"/>
  <c r="G81" i="7"/>
  <c r="G24" i="7"/>
  <c r="G26" i="7"/>
  <c r="G27" i="7"/>
  <c r="G36" i="7"/>
  <c r="G34" i="7"/>
  <c r="G33" i="7"/>
  <c r="G116" i="7"/>
  <c r="G79" i="7"/>
  <c r="G61" i="7"/>
  <c r="G7" i="7"/>
  <c r="G6" i="7"/>
  <c r="G36" i="6"/>
  <c r="G72" i="7"/>
  <c r="G71" i="7"/>
  <c r="G70" i="7"/>
  <c r="G69" i="7"/>
  <c r="G25" i="7"/>
  <c r="G18" i="7"/>
  <c r="G16" i="7"/>
  <c r="G17" i="7"/>
  <c r="G15" i="7"/>
  <c r="G127" i="6" l="1"/>
  <c r="G126" i="6"/>
  <c r="G125" i="6"/>
  <c r="G116" i="6"/>
  <c r="G115" i="6"/>
  <c r="G114" i="6"/>
  <c r="G108" i="6"/>
  <c r="G107" i="6"/>
  <c r="G106" i="6"/>
  <c r="G105" i="6"/>
  <c r="G98" i="6"/>
  <c r="G97" i="6"/>
  <c r="G96" i="6"/>
  <c r="G90" i="6"/>
  <c r="G89" i="6"/>
  <c r="G88" i="6"/>
  <c r="G87" i="6"/>
  <c r="G80" i="6"/>
  <c r="G81" i="6"/>
  <c r="G79" i="6"/>
  <c r="G78" i="6"/>
  <c r="G72" i="6"/>
  <c r="G71" i="6"/>
  <c r="G70" i="6"/>
  <c r="G69" i="6"/>
  <c r="G63" i="6"/>
  <c r="G62" i="6"/>
  <c r="G61" i="6"/>
  <c r="G60" i="6"/>
  <c r="G54" i="6"/>
  <c r="G53" i="6"/>
  <c r="G52" i="6"/>
  <c r="G51" i="6"/>
  <c r="G45" i="6"/>
  <c r="G44" i="6"/>
  <c r="G43" i="6"/>
  <c r="G42" i="6"/>
  <c r="G34" i="6"/>
  <c r="G33" i="6"/>
  <c r="G35" i="6"/>
  <c r="G27" i="6"/>
  <c r="G26" i="6"/>
  <c r="G25" i="6"/>
  <c r="G24" i="6"/>
  <c r="G18" i="6"/>
  <c r="H18" i="6" s="1"/>
  <c r="G17" i="6"/>
  <c r="G16" i="6"/>
  <c r="G15" i="6"/>
  <c r="G6" i="6"/>
  <c r="G9" i="6"/>
  <c r="G8" i="6"/>
  <c r="G7" i="6"/>
  <c r="H6" i="6" l="1"/>
  <c r="H7" i="6"/>
  <c r="H8" i="6"/>
  <c r="H9" i="6"/>
  <c r="H75" i="4" l="1"/>
  <c r="H76" i="4"/>
  <c r="H77" i="4"/>
  <c r="H74" i="4"/>
  <c r="H66" i="4"/>
  <c r="H67" i="4"/>
  <c r="H68" i="4"/>
  <c r="H65" i="4"/>
  <c r="H54" i="4"/>
  <c r="H55" i="4"/>
  <c r="H53" i="4"/>
  <c r="H44" i="4"/>
  <c r="H45" i="4"/>
  <c r="H46" i="4"/>
  <c r="H43" i="4"/>
  <c r="H35" i="4"/>
  <c r="H36" i="4"/>
  <c r="H37" i="4"/>
  <c r="H34" i="4"/>
  <c r="H26" i="4"/>
  <c r="H27" i="4"/>
  <c r="H28" i="4"/>
  <c r="H25" i="4"/>
  <c r="H16" i="4"/>
  <c r="H17" i="4"/>
  <c r="H18" i="4"/>
  <c r="H15" i="4"/>
  <c r="H7" i="4"/>
  <c r="H8" i="4"/>
  <c r="H9" i="4"/>
  <c r="H6" i="4"/>
  <c r="I128" i="7"/>
  <c r="H127" i="7"/>
  <c r="H126" i="7"/>
  <c r="H125" i="7"/>
  <c r="H124" i="7"/>
  <c r="I118" i="7"/>
  <c r="G117" i="7"/>
  <c r="H117" i="7" s="1"/>
  <c r="H116" i="7"/>
  <c r="G115" i="7"/>
  <c r="H115" i="7" s="1"/>
  <c r="G114" i="7"/>
  <c r="H114" i="7" s="1"/>
  <c r="I109" i="7"/>
  <c r="H108" i="7"/>
  <c r="H107" i="7"/>
  <c r="H106" i="7"/>
  <c r="H105" i="7"/>
  <c r="I100" i="7"/>
  <c r="G99" i="7"/>
  <c r="H99" i="7" s="1"/>
  <c r="G98" i="7"/>
  <c r="H98" i="7" s="1"/>
  <c r="G97" i="7"/>
  <c r="H97" i="7" s="1"/>
  <c r="G96" i="7"/>
  <c r="H96" i="7" s="1"/>
  <c r="I91" i="7"/>
  <c r="H90" i="7"/>
  <c r="H89" i="7"/>
  <c r="H88" i="7"/>
  <c r="H87" i="7"/>
  <c r="H81" i="7"/>
  <c r="H80" i="7"/>
  <c r="H79" i="7"/>
  <c r="H78" i="7"/>
  <c r="I73" i="7"/>
  <c r="H72" i="7"/>
  <c r="H71" i="7"/>
  <c r="H70" i="7"/>
  <c r="H69" i="7"/>
  <c r="H63" i="7"/>
  <c r="H62" i="7"/>
  <c r="H61" i="7"/>
  <c r="H60" i="7"/>
  <c r="I55" i="7"/>
  <c r="H54" i="7"/>
  <c r="H53" i="7"/>
  <c r="H52" i="7"/>
  <c r="H51" i="7"/>
  <c r="I46" i="7"/>
  <c r="H45" i="7"/>
  <c r="H44" i="7"/>
  <c r="H43" i="7"/>
  <c r="H42" i="7"/>
  <c r="H36" i="7"/>
  <c r="H34" i="7"/>
  <c r="H33" i="7"/>
  <c r="H27" i="7"/>
  <c r="H26" i="7"/>
  <c r="H25" i="7"/>
  <c r="H24" i="7"/>
  <c r="I19" i="7"/>
  <c r="H18" i="7"/>
  <c r="H17" i="7"/>
  <c r="H16" i="7"/>
  <c r="H15" i="7"/>
  <c r="H9" i="7"/>
  <c r="H8" i="7"/>
  <c r="H7" i="7"/>
  <c r="H6" i="7"/>
  <c r="G76" i="4"/>
  <c r="G77" i="4"/>
  <c r="G75" i="4"/>
  <c r="G74" i="4"/>
  <c r="G67" i="4"/>
  <c r="G68" i="4"/>
  <c r="G66" i="4"/>
  <c r="G65" i="4"/>
  <c r="G55" i="4"/>
  <c r="G56" i="4"/>
  <c r="G54" i="4"/>
  <c r="G53" i="4"/>
  <c r="G46" i="4"/>
  <c r="G45" i="4"/>
  <c r="G44" i="4"/>
  <c r="G43" i="4"/>
  <c r="G36" i="4"/>
  <c r="G37" i="4"/>
  <c r="G35" i="4"/>
  <c r="G34" i="4"/>
  <c r="G27" i="4"/>
  <c r="G28" i="4"/>
  <c r="G26" i="4"/>
  <c r="G25" i="4"/>
  <c r="G17" i="4"/>
  <c r="G18" i="4"/>
  <c r="G16" i="4"/>
  <c r="G15" i="4"/>
  <c r="G8" i="4"/>
  <c r="G9" i="4"/>
  <c r="G7" i="4"/>
  <c r="G6" i="4"/>
  <c r="I128" i="6"/>
  <c r="H127" i="6"/>
  <c r="H126" i="6"/>
  <c r="H125" i="6"/>
  <c r="I118" i="6"/>
  <c r="G117" i="6"/>
  <c r="H117" i="6" s="1"/>
  <c r="H116" i="6"/>
  <c r="H115" i="6"/>
  <c r="H114" i="6"/>
  <c r="I109" i="6"/>
  <c r="H108" i="6"/>
  <c r="H107" i="6"/>
  <c r="H106" i="6"/>
  <c r="H105" i="6"/>
  <c r="I100" i="6"/>
  <c r="G99" i="6"/>
  <c r="H99" i="6" s="1"/>
  <c r="H98" i="6"/>
  <c r="H97" i="6"/>
  <c r="H96" i="6"/>
  <c r="I91" i="6"/>
  <c r="H90" i="6"/>
  <c r="H89" i="6"/>
  <c r="H88" i="6"/>
  <c r="H87" i="6"/>
  <c r="I82" i="6"/>
  <c r="H81" i="6"/>
  <c r="H80" i="6"/>
  <c r="H79" i="6"/>
  <c r="H78" i="6"/>
  <c r="I73" i="6"/>
  <c r="H72" i="6"/>
  <c r="H71" i="6"/>
  <c r="H70" i="6"/>
  <c r="H69" i="6"/>
  <c r="I64" i="6"/>
  <c r="H63" i="6"/>
  <c r="H62" i="6"/>
  <c r="H61" i="6"/>
  <c r="H60" i="6"/>
  <c r="I55" i="6"/>
  <c r="H54" i="6"/>
  <c r="H53" i="6"/>
  <c r="H52" i="6"/>
  <c r="H51" i="6"/>
  <c r="I46" i="6"/>
  <c r="H45" i="6"/>
  <c r="H44" i="6"/>
  <c r="H43" i="6"/>
  <c r="H42" i="6"/>
  <c r="I37" i="6"/>
  <c r="H36" i="6"/>
  <c r="H35" i="6"/>
  <c r="H34" i="6"/>
  <c r="H33" i="6"/>
  <c r="I28" i="6"/>
  <c r="H27" i="6"/>
  <c r="H26" i="6"/>
  <c r="H25" i="6"/>
  <c r="H24" i="6"/>
  <c r="I19" i="6"/>
  <c r="H17" i="6"/>
  <c r="H16" i="6"/>
  <c r="H15" i="6"/>
  <c r="I10" i="6"/>
  <c r="C4" i="5"/>
  <c r="C11" i="5"/>
  <c r="C5" i="5"/>
  <c r="C6" i="5"/>
  <c r="C9" i="5"/>
  <c r="C8" i="5"/>
  <c r="C7" i="5"/>
  <c r="F76" i="4"/>
  <c r="F77" i="4"/>
  <c r="F75" i="4"/>
  <c r="F74" i="4"/>
  <c r="F67" i="4"/>
  <c r="F68" i="4"/>
  <c r="F66" i="4"/>
  <c r="F65" i="4"/>
  <c r="F53" i="4"/>
  <c r="F45" i="4"/>
  <c r="F46" i="4"/>
  <c r="F44" i="4"/>
  <c r="F43" i="4"/>
  <c r="F36" i="4"/>
  <c r="F37" i="4"/>
  <c r="F35" i="4"/>
  <c r="F34" i="4"/>
  <c r="F27" i="4"/>
  <c r="F28" i="4"/>
  <c r="F26" i="4"/>
  <c r="F25" i="4"/>
  <c r="F17" i="4"/>
  <c r="F18" i="4"/>
  <c r="F16" i="4"/>
  <c r="F15" i="4"/>
  <c r="F8" i="4"/>
  <c r="F9" i="4"/>
  <c r="F7" i="4"/>
  <c r="F6" i="4"/>
  <c r="H55" i="1"/>
  <c r="H54" i="1"/>
  <c r="G53" i="1"/>
  <c r="H53" i="1" s="1"/>
  <c r="G52" i="1"/>
  <c r="H52" i="1" s="1"/>
  <c r="G65" i="1"/>
  <c r="H65" i="1" s="1"/>
  <c r="H64" i="1"/>
  <c r="G63" i="1"/>
  <c r="H63" i="1" s="1"/>
  <c r="H62" i="1"/>
  <c r="I10" i="1"/>
  <c r="H9" i="1"/>
  <c r="H8" i="1"/>
  <c r="H7" i="1"/>
  <c r="H6" i="1"/>
  <c r="I67" i="4" l="1"/>
  <c r="I74" i="4"/>
  <c r="I65" i="4"/>
  <c r="I76" i="4"/>
  <c r="I68" i="4"/>
  <c r="I75" i="4"/>
  <c r="I66" i="4"/>
  <c r="I77" i="4"/>
  <c r="I78" i="4" l="1"/>
  <c r="D10" i="5" s="1"/>
  <c r="I69" i="4"/>
  <c r="D4" i="5" s="1"/>
  <c r="F4" i="5" l="1"/>
  <c r="I16" i="4"/>
  <c r="I8" i="4" l="1"/>
  <c r="I34" i="4"/>
  <c r="I43" i="4"/>
  <c r="I55" i="4"/>
  <c r="I53" i="4"/>
  <c r="I25" i="4"/>
  <c r="I17" i="4"/>
  <c r="I35" i="4"/>
  <c r="I56" i="4"/>
  <c r="I18" i="4"/>
  <c r="I6" i="4"/>
  <c r="I15" i="4"/>
  <c r="I37" i="4"/>
  <c r="I45" i="4"/>
  <c r="I54" i="4"/>
  <c r="I46" i="4"/>
  <c r="I44" i="4"/>
  <c r="I36" i="4"/>
  <c r="I28" i="4"/>
  <c r="I27" i="4"/>
  <c r="I26" i="4"/>
  <c r="I9" i="4"/>
  <c r="I7" i="4"/>
  <c r="I76" i="1"/>
  <c r="H75" i="1"/>
  <c r="H74" i="1"/>
  <c r="G73" i="1"/>
  <c r="H73" i="1" s="1"/>
  <c r="G72" i="1"/>
  <c r="H72" i="1" s="1"/>
  <c r="G43" i="1"/>
  <c r="H43" i="1" s="1"/>
  <c r="H44" i="1"/>
  <c r="G45" i="1"/>
  <c r="H45" i="1" s="1"/>
  <c r="H42" i="1"/>
  <c r="G34" i="1"/>
  <c r="G33" i="1"/>
  <c r="G27" i="1"/>
  <c r="G24" i="1"/>
  <c r="G16" i="1"/>
  <c r="G15" i="1"/>
  <c r="I46" i="1"/>
  <c r="I10" i="4" l="1"/>
  <c r="D7" i="5" s="1"/>
  <c r="I38" i="4"/>
  <c r="D6" i="5" s="1"/>
  <c r="I47" i="4"/>
  <c r="D5" i="5" s="1"/>
  <c r="I57" i="4"/>
  <c r="D11" i="5" s="1"/>
  <c r="I19" i="4"/>
  <c r="I29" i="4"/>
  <c r="D9" i="5" s="1"/>
  <c r="I37" i="1"/>
  <c r="H34" i="1"/>
  <c r="H35" i="1"/>
  <c r="H36" i="1"/>
  <c r="H33" i="1"/>
  <c r="H25" i="1"/>
  <c r="H27" i="1"/>
  <c r="H26" i="1"/>
  <c r="H24" i="1"/>
  <c r="I19" i="1"/>
  <c r="H16" i="1"/>
  <c r="H17" i="1"/>
  <c r="H18" i="1"/>
  <c r="H15" i="1"/>
  <c r="F6" i="5" l="1"/>
  <c r="F5" i="5"/>
  <c r="D8" i="5"/>
  <c r="F7" i="5" s="1"/>
  <c r="F8" i="5" l="1"/>
  <c r="F9" i="5" s="1"/>
</calcChain>
</file>

<file path=xl/comments1.xml><?xml version="1.0" encoding="utf-8"?>
<comments xmlns="http://schemas.openxmlformats.org/spreadsheetml/2006/main">
  <authors>
    <author>GaivaVilkeviciene</author>
  </authors>
  <commentList>
    <comment ref="G2" authorId="0">
      <text>
        <r>
          <rPr>
            <b/>
            <sz val="9"/>
            <color indexed="81"/>
            <rFont val="Tahoma"/>
            <charset val="1"/>
          </rPr>
          <t>GaivaVilkeviciene:</t>
        </r>
        <r>
          <rPr>
            <sz val="9"/>
            <color indexed="81"/>
            <rFont val="Tahoma"/>
            <charset val="1"/>
          </rPr>
          <t xml:space="preserve">
taisyti formulėse pagal nuotolį
</t>
        </r>
      </text>
    </comment>
  </commentList>
</comments>
</file>

<file path=xl/sharedStrings.xml><?xml version="1.0" encoding="utf-8"?>
<sst xmlns="http://schemas.openxmlformats.org/spreadsheetml/2006/main" count="483" uniqueCount="85">
  <si>
    <t>Vardas, pavardė</t>
  </si>
  <si>
    <t>Gimimo metai</t>
  </si>
  <si>
    <t>100 m</t>
  </si>
  <si>
    <t>1500 m</t>
  </si>
  <si>
    <t>Taškai</t>
  </si>
  <si>
    <t>Viso taškų:</t>
  </si>
  <si>
    <t>Taškai viso:</t>
  </si>
  <si>
    <t>Taškai  -Lampėdžiai</t>
  </si>
  <si>
    <t>Taškai - Plateliai</t>
  </si>
  <si>
    <t>Taškai - Sudeikiai</t>
  </si>
  <si>
    <t>Amžiaus gr.</t>
  </si>
  <si>
    <t>Laikas     2500 m arba 5000 m</t>
  </si>
  <si>
    <t>2.</t>
  </si>
  <si>
    <t>3.</t>
  </si>
  <si>
    <t>4.</t>
  </si>
  <si>
    <t>5.</t>
  </si>
  <si>
    <t>6.</t>
  </si>
  <si>
    <t>7.</t>
  </si>
  <si>
    <t>8.</t>
  </si>
  <si>
    <t>Pavadinimas</t>
  </si>
  <si>
    <t>25 ar 50</t>
  </si>
  <si>
    <t>Eil.Nr</t>
  </si>
  <si>
    <t>Laikas     1800 m arba 3500  m</t>
  </si>
  <si>
    <t>Viso</t>
  </si>
  <si>
    <t>Laikas     2000 m arba 4000 m</t>
  </si>
  <si>
    <t>GRAND PRIX 2016</t>
  </si>
  <si>
    <t>20 ar 40</t>
  </si>
  <si>
    <t>1.</t>
  </si>
  <si>
    <t>MARIUSZ GABIEC</t>
  </si>
  <si>
    <t>GABRIELA WÓJTOWICZ</t>
  </si>
  <si>
    <t>BARTŁOMIEJ KUBKOWSKI</t>
  </si>
  <si>
    <t>PAWEŁ GREGOROWICZ</t>
  </si>
  <si>
    <t>Aleshchenko Natalia</t>
  </si>
  <si>
    <t>Sych Regina</t>
  </si>
  <si>
    <t>Smirnov Aleksandr</t>
  </si>
  <si>
    <t>Kolesov Sergei</t>
  </si>
  <si>
    <t>Komanda "PREGEL"</t>
  </si>
  <si>
    <t>Komanda "OLSTYNO"</t>
  </si>
  <si>
    <t>Nuotolis, m</t>
  </si>
  <si>
    <t>Komanda "ILGAPLAUKIAI"</t>
  </si>
  <si>
    <t>V39</t>
  </si>
  <si>
    <t>M24</t>
  </si>
  <si>
    <t>M17</t>
  </si>
  <si>
    <t>V54</t>
  </si>
  <si>
    <t>Pavel PROTAŠČIUK</t>
  </si>
  <si>
    <t>Viktorija ŠULGAITĖ</t>
  </si>
  <si>
    <t>Deimantė IVANAUSKAITĖ</t>
  </si>
  <si>
    <t>Vaidotas GUMBIS</t>
  </si>
  <si>
    <t>V59</t>
  </si>
  <si>
    <t>V24</t>
  </si>
  <si>
    <t>V44</t>
  </si>
  <si>
    <t>M59</t>
  </si>
  <si>
    <t>M29</t>
  </si>
  <si>
    <t>V49</t>
  </si>
  <si>
    <t>Komanda "STORKS"</t>
  </si>
  <si>
    <t>V64</t>
  </si>
  <si>
    <t>Ewa SZALA</t>
  </si>
  <si>
    <t>Arkadiusz OSSES</t>
  </si>
  <si>
    <t>Marek Jerzy ROTHER</t>
  </si>
  <si>
    <t>Komanda "BIJAI"</t>
  </si>
  <si>
    <t>M49</t>
  </si>
  <si>
    <t>M54</t>
  </si>
  <si>
    <t>M64</t>
  </si>
  <si>
    <t>Jolanta DULEVIČIENĖ</t>
  </si>
  <si>
    <t>Ilze AIGARE</t>
  </si>
  <si>
    <t>Arvis AIGARS</t>
  </si>
  <si>
    <t>Birutė STATKEVIČIENĖ</t>
  </si>
  <si>
    <t>Komanda "DELFINAS"</t>
  </si>
  <si>
    <t>Eduardas BABELIS</t>
  </si>
  <si>
    <t>Aušra GRABAUSKIENĖ</t>
  </si>
  <si>
    <t>V17</t>
  </si>
  <si>
    <t>Dominykas LŪŠYS</t>
  </si>
  <si>
    <t>Marius JANKAUSKAS</t>
  </si>
  <si>
    <t>Komanda "ORCOS"</t>
  </si>
  <si>
    <t>Martynas TINFAVIČIUS</t>
  </si>
  <si>
    <t>Aida VILIMIENĖ</t>
  </si>
  <si>
    <t>Grantas DAPKUS</t>
  </si>
  <si>
    <t>Vilmantas KRASAUSKAS</t>
  </si>
  <si>
    <t>Komanda "PASAKA"</t>
  </si>
  <si>
    <t>V65</t>
  </si>
  <si>
    <t>Viktoras SNIEŠKA</t>
  </si>
  <si>
    <t>Greta GATAVECKAITĖ</t>
  </si>
  <si>
    <t>Gedvydas MASIULIS</t>
  </si>
  <si>
    <t>Deividas IVANAUSKAS</t>
  </si>
  <si>
    <t>Stefan Bronislaw SKRZYPEK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</si>
</sst>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.00;@"/>
  </numFmts>
  <fonts count="14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6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5" fillId="0" borderId="3" xfId="0" applyNumberFormat="1" applyFont="1" applyBorder="1"/>
    <xf numFmtId="0" fontId="5" fillId="0" borderId="3" xfId="0" applyFont="1" applyBorder="1"/>
    <xf numFmtId="0" fontId="4" fillId="0" borderId="0" xfId="0" applyFont="1"/>
    <xf numFmtId="0" fontId="8" fillId="0" borderId="0" xfId="0" applyFont="1"/>
    <xf numFmtId="0" fontId="8" fillId="0" borderId="8" xfId="0" applyFont="1" applyBorder="1" applyAlignment="1">
      <alignment horizontal="center"/>
    </xf>
    <xf numFmtId="0" fontId="8" fillId="0" borderId="3" xfId="0" applyFont="1" applyBorder="1"/>
    <xf numFmtId="0" fontId="9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/>
    </xf>
    <xf numFmtId="4" fontId="2" fillId="0" borderId="0" xfId="0" applyNumberFormat="1" applyFont="1" applyBorder="1" applyAlignment="1">
      <alignment vertical="center" wrapText="1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/>
    <xf numFmtId="0" fontId="8" fillId="3" borderId="3" xfId="0" applyFont="1" applyFill="1" applyBorder="1"/>
    <xf numFmtId="0" fontId="8" fillId="3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" xfId="0" applyFont="1" applyFill="1" applyBorder="1"/>
    <xf numFmtId="0" fontId="8" fillId="0" borderId="0" xfId="0" applyFont="1" applyFill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4" fillId="0" borderId="0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center"/>
    </xf>
    <xf numFmtId="0" fontId="10" fillId="0" borderId="0" xfId="0" applyFont="1"/>
    <xf numFmtId="0" fontId="9" fillId="0" borderId="0" xfId="0" applyFont="1" applyFill="1"/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2" fillId="0" borderId="3" xfId="0" applyNumberFormat="1" applyFont="1" applyBorder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/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1"/>
  <sheetViews>
    <sheetView tabSelected="1" workbookViewId="0">
      <selection activeCell="C4" sqref="C4:D11"/>
    </sheetView>
  </sheetViews>
  <sheetFormatPr defaultRowHeight="30" customHeight="1" x14ac:dyDescent="0.3"/>
  <cols>
    <col min="1" max="2" width="9.140625" style="19"/>
    <col min="3" max="3" width="56.28515625" style="19" bestFit="1" customWidth="1"/>
    <col min="4" max="4" width="16.5703125" style="27" bestFit="1" customWidth="1"/>
    <col min="5" max="16384" width="9.140625" style="19"/>
  </cols>
  <sheetData>
    <row r="1" spans="2:7" ht="30" customHeight="1" x14ac:dyDescent="0.3">
      <c r="C1" s="22" t="s">
        <v>25</v>
      </c>
    </row>
    <row r="2" spans="2:7" ht="30" customHeight="1" thickBot="1" x14ac:dyDescent="0.35"/>
    <row r="3" spans="2:7" ht="30" customHeight="1" thickBot="1" x14ac:dyDescent="0.35">
      <c r="B3" s="37"/>
      <c r="C3" s="38" t="s">
        <v>19</v>
      </c>
      <c r="D3" s="39" t="s">
        <v>6</v>
      </c>
    </row>
    <row r="4" spans="2:7" ht="30" customHeight="1" x14ac:dyDescent="0.3">
      <c r="B4" s="30">
        <v>1</v>
      </c>
      <c r="C4" s="31" t="str">
        <f>'Grand Prix 2016'!B62</f>
        <v>Komanda "ORCOS"</v>
      </c>
      <c r="D4" s="45">
        <f>'Grand Prix 2016'!I69</f>
        <v>2197</v>
      </c>
      <c r="E4" s="19">
        <v>0.4</v>
      </c>
      <c r="F4" s="19">
        <f>D4*E4</f>
        <v>878.80000000000007</v>
      </c>
    </row>
    <row r="5" spans="2:7" ht="30" customHeight="1" x14ac:dyDescent="0.3">
      <c r="B5" s="33">
        <v>2</v>
      </c>
      <c r="C5" s="32" t="str">
        <f>'Grand Prix 2016'!B40</f>
        <v>Komanda "BIJAI"</v>
      </c>
      <c r="D5" s="40">
        <f>'Grand Prix 2016'!I47</f>
        <v>2174</v>
      </c>
      <c r="E5" s="19">
        <v>0.3</v>
      </c>
      <c r="F5" s="19">
        <f t="shared" ref="F5:F8" si="0">D5*E5</f>
        <v>652.19999999999993</v>
      </c>
    </row>
    <row r="6" spans="2:7" ht="30" customHeight="1" x14ac:dyDescent="0.3">
      <c r="B6" s="33">
        <v>3</v>
      </c>
      <c r="C6" s="32" t="str">
        <f>'Grand Prix 2016'!B31</f>
        <v>Komanda "STORKS"</v>
      </c>
      <c r="D6" s="40">
        <f>'Grand Prix 2016'!I38</f>
        <v>2109</v>
      </c>
      <c r="E6" s="19">
        <v>0.2</v>
      </c>
      <c r="F6" s="19">
        <f t="shared" si="0"/>
        <v>421.8</v>
      </c>
    </row>
    <row r="7" spans="2:7" ht="30" customHeight="1" x14ac:dyDescent="0.3">
      <c r="B7" s="33">
        <v>4</v>
      </c>
      <c r="C7" s="32" t="str">
        <f>'Grand Prix 2016'!B3</f>
        <v>Komanda "OLSTYNO"</v>
      </c>
      <c r="D7" s="40">
        <f>'Grand Prix 2016'!I10</f>
        <v>2107</v>
      </c>
      <c r="E7" s="19">
        <v>0.1</v>
      </c>
      <c r="F7" s="19">
        <f t="shared" si="0"/>
        <v>210.70000000000002</v>
      </c>
    </row>
    <row r="8" spans="2:7" ht="30" customHeight="1" x14ac:dyDescent="0.3">
      <c r="B8" s="33">
        <v>5</v>
      </c>
      <c r="C8" s="32" t="str">
        <f>'Grand Prix 2016'!B12</f>
        <v>Komanda "PREGEL"</v>
      </c>
      <c r="D8" s="40">
        <f>'Grand Prix 2016'!I19</f>
        <v>1924</v>
      </c>
      <c r="E8" s="19">
        <v>7.0000000000000007E-2</v>
      </c>
      <c r="F8" s="19">
        <f t="shared" si="0"/>
        <v>134.68</v>
      </c>
    </row>
    <row r="9" spans="2:7" s="36" customFormat="1" ht="30" customHeight="1" x14ac:dyDescent="0.3">
      <c r="B9" s="34">
        <v>6</v>
      </c>
      <c r="C9" s="35" t="str">
        <f>'Grand Prix 2016'!B22</f>
        <v>Komanda "ILGAPLAUKIAI"</v>
      </c>
      <c r="D9" s="41">
        <f>'Grand Prix 2016'!I29</f>
        <v>1681</v>
      </c>
      <c r="F9" s="47">
        <f>SUM(F4:F8)</f>
        <v>2298.1799999999998</v>
      </c>
      <c r="G9" s="36" t="s">
        <v>23</v>
      </c>
    </row>
    <row r="10" spans="2:7" ht="30" customHeight="1" x14ac:dyDescent="0.3">
      <c r="B10" s="20">
        <v>7</v>
      </c>
      <c r="C10" s="35" t="str">
        <f>'Grand Prix 2016'!B71</f>
        <v>Komanda "PASAKA"</v>
      </c>
      <c r="D10" s="41">
        <f>'Grand Prix 2016'!I78</f>
        <v>1583</v>
      </c>
    </row>
    <row r="11" spans="2:7" ht="30" customHeight="1" x14ac:dyDescent="0.3">
      <c r="B11" s="20">
        <v>8</v>
      </c>
      <c r="C11" s="21" t="str">
        <f>'Grand Prix 2016'!B50</f>
        <v>Komanda "DELFINAS"</v>
      </c>
      <c r="D11" s="28">
        <f>'Grand Prix 2016'!I57</f>
        <v>1304</v>
      </c>
    </row>
  </sheetData>
  <sortState ref="C5:D11">
    <sortCondition descending="1" ref="D5:D11"/>
  </sortState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9" zoomScale="85" zoomScaleNormal="85" workbookViewId="0">
      <selection activeCell="A81" sqref="A81:XFD156"/>
    </sheetView>
  </sheetViews>
  <sheetFormatPr defaultRowHeight="15" x14ac:dyDescent="0.25"/>
  <cols>
    <col min="1" max="1" width="5.42578125" style="1" customWidth="1"/>
    <col min="2" max="2" width="9.140625" style="1"/>
    <col min="3" max="3" width="7.42578125" style="1" customWidth="1"/>
    <col min="4" max="4" width="28.5703125" style="1" bestFit="1" customWidth="1"/>
    <col min="5" max="5" width="9.140625" style="3"/>
    <col min="6" max="6" width="13.140625" style="2" customWidth="1"/>
    <col min="7" max="8" width="13.7109375" style="2" customWidth="1"/>
    <col min="9" max="9" width="13.140625" style="25" customWidth="1"/>
    <col min="10" max="10" width="12.140625" style="1" customWidth="1"/>
    <col min="11" max="16384" width="9.140625" style="1"/>
  </cols>
  <sheetData>
    <row r="1" spans="1:9" ht="20.25" x14ac:dyDescent="0.3">
      <c r="B1" s="73" t="s">
        <v>25</v>
      </c>
      <c r="C1" s="73"/>
      <c r="D1" s="73"/>
      <c r="E1" s="73"/>
      <c r="F1" s="73"/>
      <c r="G1" s="73"/>
      <c r="H1" s="73"/>
      <c r="I1" s="73"/>
    </row>
    <row r="3" spans="1:9" ht="18.75" x14ac:dyDescent="0.3">
      <c r="A3" s="1">
        <v>1</v>
      </c>
      <c r="B3" s="72" t="str">
        <f>'Lampedžiai 2016'!B3:I3</f>
        <v>Komanda "OLSTYNO"</v>
      </c>
      <c r="C3" s="72"/>
      <c r="D3" s="72"/>
      <c r="E3" s="72"/>
      <c r="F3" s="72"/>
      <c r="G3" s="72"/>
      <c r="H3" s="72"/>
      <c r="I3" s="72"/>
    </row>
    <row r="5" spans="1:9" ht="28.5" x14ac:dyDescent="0.25">
      <c r="B5" s="48" t="s">
        <v>21</v>
      </c>
      <c r="C5" s="49" t="s">
        <v>10</v>
      </c>
      <c r="D5" s="48" t="s">
        <v>0</v>
      </c>
      <c r="E5" s="48" t="s">
        <v>1</v>
      </c>
      <c r="F5" s="50" t="s">
        <v>7</v>
      </c>
      <c r="G5" s="50" t="s">
        <v>8</v>
      </c>
      <c r="H5" s="50" t="s">
        <v>9</v>
      </c>
      <c r="I5" s="51" t="s">
        <v>6</v>
      </c>
    </row>
    <row r="6" spans="1:9" x14ac:dyDescent="0.25">
      <c r="B6" s="6">
        <v>1</v>
      </c>
      <c r="C6" s="6" t="str">
        <f>'Lampedžiai 2016'!C6</f>
        <v>V59</v>
      </c>
      <c r="D6" s="5" t="str">
        <f>'Lampedžiai 2016'!D6</f>
        <v>MARIUSZ GABIEC</v>
      </c>
      <c r="E6" s="8">
        <f>'Lampedžiai 2016'!E6</f>
        <v>1958</v>
      </c>
      <c r="F6" s="13">
        <f>'Lampedžiai 2016'!I6</f>
        <v>656</v>
      </c>
      <c r="G6" s="13">
        <f>'Plateliai 2016'!I6</f>
        <v>0</v>
      </c>
      <c r="H6" s="13">
        <f>'Sudeikiai 2016'!I6</f>
        <v>0</v>
      </c>
      <c r="I6" s="23">
        <f>SUM(F6:H6)</f>
        <v>656</v>
      </c>
    </row>
    <row r="7" spans="1:9" x14ac:dyDescent="0.25">
      <c r="B7" s="6">
        <v>2</v>
      </c>
      <c r="C7" s="6" t="str">
        <f>'Lampedžiai 2016'!C7</f>
        <v>M24</v>
      </c>
      <c r="D7" s="5" t="str">
        <f>'Lampedžiai 2016'!D7</f>
        <v>GABRIELA WÓJTOWICZ</v>
      </c>
      <c r="E7" s="9">
        <f>'Lampedžiai 2016'!E7</f>
        <v>1995</v>
      </c>
      <c r="F7" s="13">
        <f>'Lampedžiai 2016'!I7</f>
        <v>394</v>
      </c>
      <c r="G7" s="13">
        <f>'Plateliai 2016'!I7</f>
        <v>0</v>
      </c>
      <c r="H7" s="13">
        <f>'Sudeikiai 2016'!I7</f>
        <v>0</v>
      </c>
      <c r="I7" s="23">
        <f t="shared" ref="I7:I9" si="0">SUM(F7:H7)</f>
        <v>394</v>
      </c>
    </row>
    <row r="8" spans="1:9" x14ac:dyDescent="0.25">
      <c r="B8" s="6">
        <v>3</v>
      </c>
      <c r="C8" s="6" t="str">
        <f>'Lampedžiai 2016'!C8</f>
        <v>V24</v>
      </c>
      <c r="D8" s="5" t="str">
        <f>'Lampedžiai 2016'!D8</f>
        <v>BARTŁOMIEJ KUBKOWSKI</v>
      </c>
      <c r="E8" s="9">
        <f>'Lampedžiai 2016'!E8</f>
        <v>1995</v>
      </c>
      <c r="F8" s="13">
        <f>'Lampedžiai 2016'!I8</f>
        <v>561</v>
      </c>
      <c r="G8" s="13">
        <f>'Plateliai 2016'!I8</f>
        <v>0</v>
      </c>
      <c r="H8" s="13">
        <f>'Sudeikiai 2016'!I8</f>
        <v>0</v>
      </c>
      <c r="I8" s="23">
        <f t="shared" si="0"/>
        <v>561</v>
      </c>
    </row>
    <row r="9" spans="1:9" x14ac:dyDescent="0.25">
      <c r="B9" s="6">
        <v>4</v>
      </c>
      <c r="C9" s="6" t="str">
        <f>'Lampedžiai 2016'!C9</f>
        <v>V44</v>
      </c>
      <c r="D9" s="5" t="str">
        <f>'Lampedžiai 2016'!D9</f>
        <v>PAWEŁ GREGOROWICZ</v>
      </c>
      <c r="E9" s="9">
        <f>'Lampedžiai 2016'!E9</f>
        <v>1975</v>
      </c>
      <c r="F9" s="13">
        <f>'Lampedžiai 2016'!I9</f>
        <v>496</v>
      </c>
      <c r="G9" s="13">
        <f>'Plateliai 2016'!I9</f>
        <v>0</v>
      </c>
      <c r="H9" s="13">
        <f>'Sudeikiai 2016'!I9</f>
        <v>0</v>
      </c>
      <c r="I9" s="23">
        <f t="shared" si="0"/>
        <v>496</v>
      </c>
    </row>
    <row r="10" spans="1:9" x14ac:dyDescent="0.25">
      <c r="B10" s="71" t="s">
        <v>5</v>
      </c>
      <c r="C10" s="71"/>
      <c r="D10" s="71"/>
      <c r="E10" s="71"/>
      <c r="F10" s="71"/>
      <c r="G10" s="71"/>
      <c r="H10" s="71"/>
      <c r="I10" s="52">
        <f>SUM(I6:I9)</f>
        <v>2107</v>
      </c>
    </row>
    <row r="12" spans="1:9" ht="18.75" x14ac:dyDescent="0.3">
      <c r="A12" s="1">
        <v>2</v>
      </c>
      <c r="B12" s="72" t="str">
        <f>'Lampedžiai 2016'!B12:I12</f>
        <v>Komanda "PREGEL"</v>
      </c>
      <c r="C12" s="72"/>
      <c r="D12" s="72"/>
      <c r="E12" s="72"/>
      <c r="F12" s="72"/>
      <c r="G12" s="72"/>
      <c r="H12" s="72"/>
      <c r="I12" s="72"/>
    </row>
    <row r="14" spans="1:9" ht="28.5" x14ac:dyDescent="0.25">
      <c r="B14" s="48" t="s">
        <v>21</v>
      </c>
      <c r="C14" s="49" t="s">
        <v>10</v>
      </c>
      <c r="D14" s="48" t="s">
        <v>0</v>
      </c>
      <c r="E14" s="48" t="s">
        <v>1</v>
      </c>
      <c r="F14" s="50" t="s">
        <v>7</v>
      </c>
      <c r="G14" s="50" t="s">
        <v>8</v>
      </c>
      <c r="H14" s="50" t="s">
        <v>9</v>
      </c>
      <c r="I14" s="51" t="s">
        <v>6</v>
      </c>
    </row>
    <row r="15" spans="1:9" x14ac:dyDescent="0.25">
      <c r="B15" s="6">
        <v>1</v>
      </c>
      <c r="C15" s="6" t="str">
        <f>'Lampedžiai 2016'!C15</f>
        <v>M59</v>
      </c>
      <c r="D15" s="5" t="str">
        <f>'Lampedžiai 2016'!D15</f>
        <v>Aleshchenko Natalia</v>
      </c>
      <c r="E15" s="8">
        <f>'Lampedžiai 2016'!E15</f>
        <v>1957</v>
      </c>
      <c r="F15" s="12">
        <f>'Lampedžiai 2016'!I15</f>
        <v>550</v>
      </c>
      <c r="G15" s="12">
        <f>'Plateliai 2016'!I15</f>
        <v>0</v>
      </c>
      <c r="H15" s="12">
        <f>'Sudeikiai 2016'!I15</f>
        <v>0</v>
      </c>
      <c r="I15" s="53">
        <f>SUM(F15:H15)</f>
        <v>550</v>
      </c>
    </row>
    <row r="16" spans="1:9" x14ac:dyDescent="0.25">
      <c r="B16" s="6">
        <v>2</v>
      </c>
      <c r="C16" s="6" t="str">
        <f>'Lampedžiai 2016'!C16</f>
        <v>M29</v>
      </c>
      <c r="D16" s="5" t="str">
        <f>'Lampedžiai 2016'!D16</f>
        <v>Sych Regina</v>
      </c>
      <c r="E16" s="8">
        <f>'Lampedžiai 2016'!E16</f>
        <v>1987</v>
      </c>
      <c r="F16" s="12">
        <f>'Lampedžiai 2016'!I16</f>
        <v>507</v>
      </c>
      <c r="G16" s="12">
        <f>'Plateliai 2016'!I16</f>
        <v>0</v>
      </c>
      <c r="H16" s="12">
        <f>'Sudeikiai 2016'!I16</f>
        <v>0</v>
      </c>
      <c r="I16" s="53">
        <f t="shared" ref="I16:I18" si="1">SUM(F16:H16)</f>
        <v>507</v>
      </c>
    </row>
    <row r="17" spans="1:9" x14ac:dyDescent="0.25">
      <c r="B17" s="6">
        <v>3</v>
      </c>
      <c r="C17" s="6" t="str">
        <f>'Lampedžiai 2016'!C17</f>
        <v>V49</v>
      </c>
      <c r="D17" s="5" t="str">
        <f>'Lampedžiai 2016'!D17</f>
        <v>Smirnov Aleksandr</v>
      </c>
      <c r="E17" s="8">
        <f>'Lampedžiai 2016'!E17</f>
        <v>1968</v>
      </c>
      <c r="F17" s="12">
        <f>'Lampedžiai 2016'!I17</f>
        <v>556</v>
      </c>
      <c r="G17" s="12">
        <f>'Plateliai 2016'!I17</f>
        <v>0</v>
      </c>
      <c r="H17" s="12">
        <f>'Sudeikiai 2016'!I17</f>
        <v>0</v>
      </c>
      <c r="I17" s="53">
        <f t="shared" si="1"/>
        <v>556</v>
      </c>
    </row>
    <row r="18" spans="1:9" x14ac:dyDescent="0.25">
      <c r="B18" s="6">
        <v>4</v>
      </c>
      <c r="C18" s="6" t="str">
        <f>'Lampedžiai 2016'!C18</f>
        <v>V24</v>
      </c>
      <c r="D18" s="5" t="str">
        <f>'Lampedžiai 2016'!D18</f>
        <v>Kolesov Sergei</v>
      </c>
      <c r="E18" s="8">
        <f>'Lampedžiai 2016'!E18</f>
        <v>1997</v>
      </c>
      <c r="F18" s="12">
        <f>'Lampedžiai 2016'!I18</f>
        <v>311</v>
      </c>
      <c r="G18" s="12">
        <f>'Plateliai 2016'!I18</f>
        <v>0</v>
      </c>
      <c r="H18" s="12">
        <f>'Sudeikiai 2016'!I18</f>
        <v>0</v>
      </c>
      <c r="I18" s="53">
        <f t="shared" si="1"/>
        <v>311</v>
      </c>
    </row>
    <row r="19" spans="1:9" x14ac:dyDescent="0.25">
      <c r="B19" s="71" t="s">
        <v>5</v>
      </c>
      <c r="C19" s="71"/>
      <c r="D19" s="71"/>
      <c r="E19" s="71"/>
      <c r="F19" s="71"/>
      <c r="G19" s="71"/>
      <c r="H19" s="71"/>
      <c r="I19" s="52">
        <f>SUM(I15:I18)</f>
        <v>1924</v>
      </c>
    </row>
    <row r="20" spans="1:9" x14ac:dyDescent="0.25">
      <c r="B20" s="14"/>
      <c r="C20" s="14"/>
      <c r="D20" s="14"/>
      <c r="E20" s="14"/>
      <c r="F20" s="14"/>
      <c r="G20" s="14"/>
      <c r="H20" s="14"/>
      <c r="I20" s="26"/>
    </row>
    <row r="21" spans="1:9" x14ac:dyDescent="0.25">
      <c r="B21" s="14"/>
      <c r="C21" s="14"/>
      <c r="D21" s="14"/>
      <c r="E21" s="14"/>
      <c r="F21" s="14"/>
      <c r="G21" s="14"/>
      <c r="H21" s="14"/>
      <c r="I21" s="26"/>
    </row>
    <row r="22" spans="1:9" ht="18.75" x14ac:dyDescent="0.3">
      <c r="A22" s="1">
        <v>3</v>
      </c>
      <c r="B22" s="72" t="str">
        <f>'Lampedžiai 2016'!B21:I21</f>
        <v>Komanda "ILGAPLAUKIAI"</v>
      </c>
      <c r="C22" s="72"/>
      <c r="D22" s="72"/>
      <c r="E22" s="72"/>
      <c r="F22" s="72"/>
      <c r="G22" s="72"/>
      <c r="H22" s="72"/>
      <c r="I22" s="72"/>
    </row>
    <row r="24" spans="1:9" ht="28.5" x14ac:dyDescent="0.25">
      <c r="B24" s="48" t="s">
        <v>21</v>
      </c>
      <c r="C24" s="49" t="s">
        <v>10</v>
      </c>
      <c r="D24" s="48" t="s">
        <v>0</v>
      </c>
      <c r="E24" s="48" t="s">
        <v>1</v>
      </c>
      <c r="F24" s="50" t="s">
        <v>7</v>
      </c>
      <c r="G24" s="50" t="s">
        <v>8</v>
      </c>
      <c r="H24" s="50" t="s">
        <v>9</v>
      </c>
      <c r="I24" s="51" t="s">
        <v>6</v>
      </c>
    </row>
    <row r="25" spans="1:9" x14ac:dyDescent="0.25">
      <c r="B25" s="6">
        <v>1</v>
      </c>
      <c r="C25" s="6" t="str">
        <f>'Lampedžiai 2016'!C24</f>
        <v>V39</v>
      </c>
      <c r="D25" s="5" t="str">
        <f>'Lampedžiai 2016'!D24</f>
        <v>Pavel PROTAŠČIUK</v>
      </c>
      <c r="E25" s="54">
        <f>'Lampedžiai 2016'!E24</f>
        <v>1979</v>
      </c>
      <c r="F25" s="13">
        <f>'Lampedžiai 2016'!I24</f>
        <v>413</v>
      </c>
      <c r="G25" s="13">
        <f>'Plateliai 2016'!I24</f>
        <v>0</v>
      </c>
      <c r="H25" s="13">
        <f>'Sudeikiai 2016'!I24</f>
        <v>0</v>
      </c>
      <c r="I25" s="23">
        <f>SUM(F25:H25)</f>
        <v>413</v>
      </c>
    </row>
    <row r="26" spans="1:9" x14ac:dyDescent="0.25">
      <c r="B26" s="6">
        <v>2</v>
      </c>
      <c r="C26" s="6" t="str">
        <f>'Lampedžiai 2016'!C25</f>
        <v>M24</v>
      </c>
      <c r="D26" s="5" t="str">
        <f>'Lampedžiai 2016'!D25</f>
        <v>Viktorija ŠULGAITĖ</v>
      </c>
      <c r="E26" s="54">
        <f>'Lampedžiai 2016'!E25</f>
        <v>1998</v>
      </c>
      <c r="F26" s="13">
        <f>'Lampedžiai 2016'!I25</f>
        <v>383</v>
      </c>
      <c r="G26" s="13">
        <f>'Plateliai 2016'!I25</f>
        <v>0</v>
      </c>
      <c r="H26" s="13">
        <f>'Sudeikiai 2016'!I25</f>
        <v>0</v>
      </c>
      <c r="I26" s="23">
        <f t="shared" ref="I26:I28" si="2">SUM(F26:H26)</f>
        <v>383</v>
      </c>
    </row>
    <row r="27" spans="1:9" x14ac:dyDescent="0.25">
      <c r="B27" s="6">
        <v>3</v>
      </c>
      <c r="C27" s="6" t="str">
        <f>'Lampedžiai 2016'!C26</f>
        <v>M17</v>
      </c>
      <c r="D27" s="5" t="str">
        <f>'Lampedžiai 2016'!D26</f>
        <v>Deimantė IVANAUSKAITĖ</v>
      </c>
      <c r="E27" s="54">
        <f>'Lampedžiai 2016'!E26</f>
        <v>1999</v>
      </c>
      <c r="F27" s="13">
        <f>'Lampedžiai 2016'!I26</f>
        <v>369</v>
      </c>
      <c r="G27" s="13">
        <f>'Plateliai 2016'!I26</f>
        <v>0</v>
      </c>
      <c r="H27" s="13">
        <f>'Sudeikiai 2016'!I26</f>
        <v>0</v>
      </c>
      <c r="I27" s="23">
        <f t="shared" si="2"/>
        <v>369</v>
      </c>
    </row>
    <row r="28" spans="1:9" x14ac:dyDescent="0.25">
      <c r="B28" s="6">
        <v>4</v>
      </c>
      <c r="C28" s="6" t="str">
        <f>'Lampedžiai 2016'!C27</f>
        <v>V54</v>
      </c>
      <c r="D28" s="5" t="str">
        <f>'Lampedžiai 2016'!D27</f>
        <v>Vaidotas GUMBIS</v>
      </c>
      <c r="E28" s="54">
        <f>'Lampedžiai 2016'!E27</f>
        <v>1966</v>
      </c>
      <c r="F28" s="13">
        <f>'Lampedžiai 2016'!I27</f>
        <v>516</v>
      </c>
      <c r="G28" s="13">
        <f>'Plateliai 2016'!I27</f>
        <v>0</v>
      </c>
      <c r="H28" s="13">
        <f>'Sudeikiai 2016'!I27</f>
        <v>0</v>
      </c>
      <c r="I28" s="23">
        <f t="shared" si="2"/>
        <v>516</v>
      </c>
    </row>
    <row r="29" spans="1:9" x14ac:dyDescent="0.25">
      <c r="B29" s="71" t="s">
        <v>5</v>
      </c>
      <c r="C29" s="71"/>
      <c r="D29" s="71"/>
      <c r="E29" s="71"/>
      <c r="F29" s="71"/>
      <c r="G29" s="71"/>
      <c r="H29" s="71"/>
      <c r="I29" s="52">
        <f>SUM(I25:I28)</f>
        <v>1681</v>
      </c>
    </row>
    <row r="31" spans="1:9" ht="18.75" x14ac:dyDescent="0.3">
      <c r="A31" s="1">
        <v>4</v>
      </c>
      <c r="B31" s="72" t="str">
        <f>'Lampedžiai 2016'!B30:I30</f>
        <v>Komanda "STORKS"</v>
      </c>
      <c r="C31" s="72"/>
      <c r="D31" s="72"/>
      <c r="E31" s="72"/>
      <c r="F31" s="72"/>
      <c r="G31" s="72"/>
      <c r="H31" s="72"/>
      <c r="I31" s="72"/>
    </row>
    <row r="33" spans="1:9" ht="28.5" x14ac:dyDescent="0.25">
      <c r="B33" s="48" t="s">
        <v>21</v>
      </c>
      <c r="C33" s="49" t="s">
        <v>10</v>
      </c>
      <c r="D33" s="48" t="s">
        <v>0</v>
      </c>
      <c r="E33" s="48" t="s">
        <v>1</v>
      </c>
      <c r="F33" s="50" t="s">
        <v>7</v>
      </c>
      <c r="G33" s="50" t="s">
        <v>8</v>
      </c>
      <c r="H33" s="50" t="s">
        <v>9</v>
      </c>
      <c r="I33" s="51" t="s">
        <v>6</v>
      </c>
    </row>
    <row r="34" spans="1:9" x14ac:dyDescent="0.25">
      <c r="B34" s="6">
        <v>1</v>
      </c>
      <c r="C34" s="6" t="str">
        <f>'Lampedžiai 2016'!C33</f>
        <v>V64</v>
      </c>
      <c r="D34" s="6" t="str">
        <f>'Lampedžiai 2016'!D33</f>
        <v>Stefan Bronislaw SKRZYPEK</v>
      </c>
      <c r="E34" s="6">
        <f>'Lampedžiai 2016'!E33</f>
        <v>1956</v>
      </c>
      <c r="F34" s="13">
        <f>'Lampedžiai 2016'!I33</f>
        <v>360</v>
      </c>
      <c r="G34" s="13">
        <f>'Plateliai 2016'!I33</f>
        <v>0</v>
      </c>
      <c r="H34" s="13">
        <f>'Sudeikiai 2016'!I33</f>
        <v>0</v>
      </c>
      <c r="I34" s="55">
        <f>SUM(F34:H34)</f>
        <v>360</v>
      </c>
    </row>
    <row r="35" spans="1:9" x14ac:dyDescent="0.25">
      <c r="B35" s="6">
        <v>2</v>
      </c>
      <c r="C35" s="6" t="str">
        <f>'Lampedžiai 2016'!C34</f>
        <v>M59</v>
      </c>
      <c r="D35" s="6" t="str">
        <f>'Lampedžiai 2016'!D34</f>
        <v>Ewa SZALA</v>
      </c>
      <c r="E35" s="6">
        <f>'Lampedžiai 2016'!E34</f>
        <v>1959</v>
      </c>
      <c r="F35" s="13">
        <f>'Lampedžiai 2016'!I34</f>
        <v>580</v>
      </c>
      <c r="G35" s="13">
        <f>'Plateliai 2016'!I34</f>
        <v>0</v>
      </c>
      <c r="H35" s="13">
        <f>'Sudeikiai 2016'!I34</f>
        <v>0</v>
      </c>
      <c r="I35" s="55">
        <f t="shared" ref="I35:I37" si="3">SUM(F35:H35)</f>
        <v>580</v>
      </c>
    </row>
    <row r="36" spans="1:9" x14ac:dyDescent="0.25">
      <c r="B36" s="6">
        <v>3</v>
      </c>
      <c r="C36" s="6" t="str">
        <f>'Lampedžiai 2016'!C35</f>
        <v>V24</v>
      </c>
      <c r="D36" s="6" t="str">
        <f>'Lampedžiai 2016'!D35</f>
        <v>Arkadiusz OSSES</v>
      </c>
      <c r="E36" s="6">
        <f>'Lampedžiai 2016'!E35</f>
        <v>1995</v>
      </c>
      <c r="F36" s="13">
        <f>'Lampedžiai 2016'!I35</f>
        <v>555</v>
      </c>
      <c r="G36" s="13">
        <f>'Plateliai 2016'!I35</f>
        <v>0</v>
      </c>
      <c r="H36" s="13">
        <f>'Sudeikiai 2016'!I35</f>
        <v>0</v>
      </c>
      <c r="I36" s="55">
        <f t="shared" si="3"/>
        <v>555</v>
      </c>
    </row>
    <row r="37" spans="1:9" x14ac:dyDescent="0.25">
      <c r="B37" s="6">
        <v>4</v>
      </c>
      <c r="C37" s="6" t="str">
        <f>'Lampedžiai 2016'!C36</f>
        <v>V49</v>
      </c>
      <c r="D37" s="6" t="str">
        <f>'Lampedžiai 2016'!D36</f>
        <v>Marek Jerzy ROTHER</v>
      </c>
      <c r="E37" s="6">
        <f>'Lampedžiai 2016'!E36</f>
        <v>1968</v>
      </c>
      <c r="F37" s="13">
        <f>'Lampedžiai 2016'!I36</f>
        <v>614</v>
      </c>
      <c r="G37" s="13">
        <f>'Plateliai 2016'!I36</f>
        <v>0</v>
      </c>
      <c r="H37" s="13">
        <f>'Sudeikiai 2016'!I36</f>
        <v>0</v>
      </c>
      <c r="I37" s="55">
        <f t="shared" si="3"/>
        <v>614</v>
      </c>
    </row>
    <row r="38" spans="1:9" x14ac:dyDescent="0.25">
      <c r="B38" s="71" t="s">
        <v>5</v>
      </c>
      <c r="C38" s="71"/>
      <c r="D38" s="71"/>
      <c r="E38" s="71"/>
      <c r="F38" s="71"/>
      <c r="G38" s="71"/>
      <c r="H38" s="71"/>
      <c r="I38" s="52">
        <f>SUM(I34:I37)</f>
        <v>2109</v>
      </c>
    </row>
    <row r="39" spans="1:9" x14ac:dyDescent="0.25">
      <c r="B39" s="14"/>
      <c r="C39" s="14"/>
      <c r="D39" s="14"/>
      <c r="E39" s="14"/>
      <c r="F39" s="14"/>
      <c r="G39" s="14"/>
      <c r="H39" s="14"/>
      <c r="I39" s="26"/>
    </row>
    <row r="40" spans="1:9" ht="18.75" x14ac:dyDescent="0.3">
      <c r="A40" s="1">
        <v>5</v>
      </c>
      <c r="B40" s="72" t="str">
        <f>'Lampedžiai 2016'!B39:I39</f>
        <v>Komanda "BIJAI"</v>
      </c>
      <c r="C40" s="72"/>
      <c r="D40" s="72"/>
      <c r="E40" s="72"/>
      <c r="F40" s="72"/>
      <c r="G40" s="72"/>
      <c r="H40" s="72"/>
      <c r="I40" s="72"/>
    </row>
    <row r="42" spans="1:9" ht="28.5" x14ac:dyDescent="0.25">
      <c r="B42" s="48" t="s">
        <v>21</v>
      </c>
      <c r="C42" s="49" t="s">
        <v>10</v>
      </c>
      <c r="D42" s="48" t="s">
        <v>0</v>
      </c>
      <c r="E42" s="48" t="s">
        <v>1</v>
      </c>
      <c r="F42" s="50" t="s">
        <v>7</v>
      </c>
      <c r="G42" s="50" t="s">
        <v>8</v>
      </c>
      <c r="H42" s="50" t="s">
        <v>9</v>
      </c>
      <c r="I42" s="51" t="s">
        <v>6</v>
      </c>
    </row>
    <row r="43" spans="1:9" x14ac:dyDescent="0.25">
      <c r="B43" s="6">
        <v>1</v>
      </c>
      <c r="C43" s="6" t="str">
        <f>'Lampedžiai 2016'!C42</f>
        <v>M49</v>
      </c>
      <c r="D43" s="6" t="str">
        <f>'Lampedžiai 2016'!D42</f>
        <v>Jolanta DULEVIČIENĖ</v>
      </c>
      <c r="E43" s="6">
        <f>'Lampedžiai 2016'!E42</f>
        <v>1967</v>
      </c>
      <c r="F43" s="13">
        <f>'Lampedžiai 2016'!I42</f>
        <v>539</v>
      </c>
      <c r="G43" s="13">
        <f>'Plateliai 2016'!I42</f>
        <v>0</v>
      </c>
      <c r="H43" s="13">
        <f>'Sudeikiai 2016'!I42</f>
        <v>0</v>
      </c>
      <c r="I43" s="55">
        <f>SUM(F43:H43)</f>
        <v>539</v>
      </c>
    </row>
    <row r="44" spans="1:9" x14ac:dyDescent="0.25">
      <c r="B44" s="6">
        <v>2</v>
      </c>
      <c r="C44" s="6" t="str">
        <f>'Lampedžiai 2016'!C43</f>
        <v>M54</v>
      </c>
      <c r="D44" s="6" t="str">
        <f>'Lampedžiai 2016'!D43</f>
        <v>Ilze AIGARE</v>
      </c>
      <c r="E44" s="6">
        <f>'Lampedžiai 2016'!E43</f>
        <v>1965</v>
      </c>
      <c r="F44" s="13">
        <f>'Lampedžiai 2016'!I43</f>
        <v>609</v>
      </c>
      <c r="G44" s="13">
        <f>'Plateliai 2016'!I43</f>
        <v>0</v>
      </c>
      <c r="H44" s="13">
        <f>'Sudeikiai 2016'!I43</f>
        <v>0</v>
      </c>
      <c r="I44" s="55">
        <f t="shared" ref="I44:I46" si="4">SUM(F44:H44)</f>
        <v>609</v>
      </c>
    </row>
    <row r="45" spans="1:9" x14ac:dyDescent="0.25">
      <c r="B45" s="6">
        <v>3</v>
      </c>
      <c r="C45" s="6" t="str">
        <f>'Lampedžiai 2016'!C44</f>
        <v>V24</v>
      </c>
      <c r="D45" s="6" t="str">
        <f>'Lampedžiai 2016'!D44</f>
        <v>Arvis AIGARS</v>
      </c>
      <c r="E45" s="6">
        <f>'Lampedžiai 2016'!E44</f>
        <v>1997</v>
      </c>
      <c r="F45" s="13">
        <f>'Lampedžiai 2016'!I44</f>
        <v>365</v>
      </c>
      <c r="G45" s="13">
        <f>'Plateliai 2016'!I44</f>
        <v>0</v>
      </c>
      <c r="H45" s="13">
        <f>'Sudeikiai 2016'!I44</f>
        <v>0</v>
      </c>
      <c r="I45" s="55">
        <f t="shared" si="4"/>
        <v>365</v>
      </c>
    </row>
    <row r="46" spans="1:9" x14ac:dyDescent="0.25">
      <c r="B46" s="6">
        <v>4</v>
      </c>
      <c r="C46" s="6" t="str">
        <f>'Lampedžiai 2016'!C45</f>
        <v>M64</v>
      </c>
      <c r="D46" s="6" t="str">
        <f>'Lampedžiai 2016'!D45</f>
        <v>Birutė STATKEVIČIENĖ</v>
      </c>
      <c r="E46" s="6">
        <f>'Lampedžiai 2016'!E45</f>
        <v>1953</v>
      </c>
      <c r="F46" s="13">
        <f>'Lampedžiai 2016'!I45</f>
        <v>661</v>
      </c>
      <c r="G46" s="13">
        <f>'Plateliai 2016'!I45</f>
        <v>0</v>
      </c>
      <c r="H46" s="13">
        <f>'Sudeikiai 2016'!I45</f>
        <v>0</v>
      </c>
      <c r="I46" s="55">
        <f t="shared" si="4"/>
        <v>661</v>
      </c>
    </row>
    <row r="47" spans="1:9" x14ac:dyDescent="0.25">
      <c r="B47" s="71" t="s">
        <v>5</v>
      </c>
      <c r="C47" s="71"/>
      <c r="D47" s="71"/>
      <c r="E47" s="71"/>
      <c r="F47" s="71"/>
      <c r="G47" s="71"/>
      <c r="H47" s="71"/>
      <c r="I47" s="52">
        <f>SUM(I43:I46)</f>
        <v>2174</v>
      </c>
    </row>
    <row r="48" spans="1:9" x14ac:dyDescent="0.25">
      <c r="B48" s="14"/>
      <c r="C48" s="14"/>
      <c r="D48" s="14"/>
      <c r="E48" s="14"/>
      <c r="F48" s="14"/>
      <c r="G48" s="14"/>
      <c r="H48" s="14"/>
      <c r="I48" s="26"/>
    </row>
    <row r="49" spans="1:9" x14ac:dyDescent="0.25">
      <c r="B49" s="14"/>
      <c r="C49" s="14"/>
      <c r="D49" s="14"/>
      <c r="E49" s="14"/>
      <c r="F49" s="14"/>
      <c r="G49" s="14"/>
      <c r="H49" s="14"/>
      <c r="I49" s="26"/>
    </row>
    <row r="50" spans="1:9" ht="18.75" x14ac:dyDescent="0.3">
      <c r="A50" s="1">
        <v>6</v>
      </c>
      <c r="B50" s="72" t="str">
        <f>'Lampedžiai 2016'!B49:I49</f>
        <v>Komanda "DELFINAS"</v>
      </c>
      <c r="C50" s="72"/>
      <c r="D50" s="72"/>
      <c r="E50" s="72"/>
      <c r="F50" s="72"/>
      <c r="G50" s="72"/>
      <c r="H50" s="72"/>
      <c r="I50" s="72"/>
    </row>
    <row r="52" spans="1:9" ht="28.5" x14ac:dyDescent="0.25">
      <c r="B52" s="48" t="s">
        <v>21</v>
      </c>
      <c r="C52" s="49" t="s">
        <v>10</v>
      </c>
      <c r="D52" s="48" t="s">
        <v>0</v>
      </c>
      <c r="E52" s="48" t="s">
        <v>1</v>
      </c>
      <c r="F52" s="50" t="s">
        <v>7</v>
      </c>
      <c r="G52" s="50" t="s">
        <v>8</v>
      </c>
      <c r="H52" s="50" t="s">
        <v>9</v>
      </c>
      <c r="I52" s="51" t="s">
        <v>6</v>
      </c>
    </row>
    <row r="53" spans="1:9" x14ac:dyDescent="0.25">
      <c r="B53" s="6">
        <v>1</v>
      </c>
      <c r="C53" s="6" t="str">
        <f>'Lampedžiai 2016'!C52</f>
        <v>V59</v>
      </c>
      <c r="D53" s="6" t="str">
        <f>'Lampedžiai 2016'!D52</f>
        <v>Eduardas BABELIS</v>
      </c>
      <c r="E53" s="6">
        <f>'Lampedžiai 2016'!E52</f>
        <v>1961</v>
      </c>
      <c r="F53" s="13">
        <f>'Lampedžiai 2016'!I52</f>
        <v>448</v>
      </c>
      <c r="G53" s="13">
        <f>'Plateliai 2016'!I51</f>
        <v>0</v>
      </c>
      <c r="H53" s="13">
        <f>-'Sudeikiai 2016'!I51</f>
        <v>0</v>
      </c>
      <c r="I53" s="55">
        <f>SUM(F53:H53)</f>
        <v>448</v>
      </c>
    </row>
    <row r="54" spans="1:9" x14ac:dyDescent="0.25">
      <c r="B54" s="6">
        <v>2</v>
      </c>
      <c r="C54" s="6" t="str">
        <f>'Lampedžiai 2016'!C53</f>
        <v>M49</v>
      </c>
      <c r="D54" s="6" t="str">
        <f>'Lampedžiai 2016'!D53</f>
        <v>Aušra GRABAUSKIENĖ</v>
      </c>
      <c r="E54" s="6">
        <f>'Lampedžiai 2016'!E53</f>
        <v>1969</v>
      </c>
      <c r="F54" s="13">
        <f>'Lampedžiai 2016'!I53</f>
        <v>365</v>
      </c>
      <c r="G54" s="13">
        <f>'Plateliai 2016'!I52</f>
        <v>0</v>
      </c>
      <c r="H54" s="13">
        <f>-'Sudeikiai 2016'!I52</f>
        <v>0</v>
      </c>
      <c r="I54" s="55">
        <f t="shared" ref="I54:I56" si="5">SUM(F54:H54)</f>
        <v>365</v>
      </c>
    </row>
    <row r="55" spans="1:9" x14ac:dyDescent="0.25">
      <c r="B55" s="6">
        <v>3</v>
      </c>
      <c r="C55" s="6" t="str">
        <f>'Lampedžiai 2016'!C54</f>
        <v>V17</v>
      </c>
      <c r="D55" s="6" t="str">
        <f>'Lampedžiai 2016'!D54</f>
        <v>Dominykas LŪŠYS</v>
      </c>
      <c r="E55" s="6">
        <f>'Lampedžiai 2016'!E54</f>
        <v>1995</v>
      </c>
      <c r="F55" s="13">
        <f>'Lampedžiai 2016'!I54</f>
        <v>148</v>
      </c>
      <c r="G55" s="13">
        <f>'Plateliai 2016'!I53</f>
        <v>0</v>
      </c>
      <c r="H55" s="13">
        <f>-'Sudeikiai 2016'!I53</f>
        <v>0</v>
      </c>
      <c r="I55" s="55">
        <f t="shared" si="5"/>
        <v>148</v>
      </c>
    </row>
    <row r="56" spans="1:9" x14ac:dyDescent="0.25">
      <c r="B56" s="6">
        <v>4</v>
      </c>
      <c r="C56" s="6" t="str">
        <f>'Lampedžiai 2016'!C55</f>
        <v>V44</v>
      </c>
      <c r="D56" s="6" t="str">
        <f>'Lampedžiai 2016'!D55</f>
        <v>Marius JANKAUSKAS</v>
      </c>
      <c r="E56" s="6">
        <f>'Lampedžiai 2016'!E55</f>
        <v>1972</v>
      </c>
      <c r="F56" s="13">
        <f>'Lampedžiai 2016'!I55</f>
        <v>343</v>
      </c>
      <c r="G56" s="13">
        <f>'Plateliai 2016'!I54</f>
        <v>0</v>
      </c>
      <c r="H56" s="13">
        <f>-'Sudeikiai 2016'!I54</f>
        <v>0</v>
      </c>
      <c r="I56" s="55">
        <f t="shared" si="5"/>
        <v>343</v>
      </c>
    </row>
    <row r="57" spans="1:9" x14ac:dyDescent="0.25">
      <c r="B57" s="71" t="s">
        <v>5</v>
      </c>
      <c r="C57" s="71"/>
      <c r="D57" s="71"/>
      <c r="E57" s="71"/>
      <c r="F57" s="71"/>
      <c r="G57" s="71"/>
      <c r="H57" s="71"/>
      <c r="I57" s="52">
        <f>SUM(I53:I56)</f>
        <v>1304</v>
      </c>
    </row>
    <row r="58" spans="1:9" x14ac:dyDescent="0.25">
      <c r="B58" s="14"/>
      <c r="C58" s="14"/>
      <c r="D58" s="14"/>
      <c r="E58" s="14"/>
      <c r="F58" s="14"/>
      <c r="G58" s="14"/>
      <c r="H58" s="14"/>
      <c r="I58" s="26"/>
    </row>
    <row r="59" spans="1:9" x14ac:dyDescent="0.25">
      <c r="B59" s="14"/>
      <c r="C59" s="14"/>
      <c r="D59" s="14"/>
      <c r="E59" s="14"/>
      <c r="F59" s="14"/>
      <c r="G59" s="14"/>
      <c r="H59" s="14"/>
      <c r="I59" s="26"/>
    </row>
    <row r="60" spans="1:9" x14ac:dyDescent="0.25">
      <c r="B60" s="14"/>
      <c r="C60" s="14"/>
      <c r="D60" s="14"/>
      <c r="E60" s="14"/>
      <c r="F60" s="14"/>
      <c r="G60" s="14"/>
      <c r="H60" s="14"/>
      <c r="I60" s="26"/>
    </row>
    <row r="62" spans="1:9" ht="18.75" x14ac:dyDescent="0.3">
      <c r="A62" s="1">
        <v>7</v>
      </c>
      <c r="B62" s="72" t="str">
        <f>'Lampedžiai 2016'!B59:I59</f>
        <v>Komanda "ORCOS"</v>
      </c>
      <c r="C62" s="72"/>
      <c r="D62" s="72"/>
      <c r="E62" s="72"/>
      <c r="F62" s="72"/>
      <c r="G62" s="72"/>
      <c r="H62" s="72"/>
      <c r="I62" s="72"/>
    </row>
    <row r="64" spans="1:9" ht="28.5" x14ac:dyDescent="0.25">
      <c r="B64" s="48" t="s">
        <v>21</v>
      </c>
      <c r="C64" s="49" t="s">
        <v>10</v>
      </c>
      <c r="D64" s="48" t="s">
        <v>0</v>
      </c>
      <c r="E64" s="48" t="s">
        <v>1</v>
      </c>
      <c r="F64" s="50" t="s">
        <v>7</v>
      </c>
      <c r="G64" s="50" t="s">
        <v>8</v>
      </c>
      <c r="H64" s="50" t="s">
        <v>9</v>
      </c>
      <c r="I64" s="51" t="s">
        <v>6</v>
      </c>
    </row>
    <row r="65" spans="1:9" x14ac:dyDescent="0.25">
      <c r="B65" s="6">
        <v>1</v>
      </c>
      <c r="C65" s="6" t="str">
        <f>'Lampedžiai 2016'!C62</f>
        <v>V44</v>
      </c>
      <c r="D65" s="6" t="str">
        <f>'Lampedžiai 2016'!D62</f>
        <v>Martynas TINFAVIČIUS</v>
      </c>
      <c r="E65" s="6">
        <f>'Lampedžiai 2016'!E62</f>
        <v>1974</v>
      </c>
      <c r="F65" s="13">
        <f>'Lampedžiai 2016'!I62</f>
        <v>543</v>
      </c>
      <c r="G65" s="13">
        <f>'Plateliai 2016'!I60</f>
        <v>0</v>
      </c>
      <c r="H65" s="13">
        <f>'Sudeikiai 2016'!I60</f>
        <v>0</v>
      </c>
      <c r="I65" s="23">
        <f>SUM(F65:H65)</f>
        <v>543</v>
      </c>
    </row>
    <row r="66" spans="1:9" x14ac:dyDescent="0.25">
      <c r="B66" s="6">
        <v>2</v>
      </c>
      <c r="C66" s="6" t="str">
        <f>'Lampedžiai 2016'!C63</f>
        <v>M54</v>
      </c>
      <c r="D66" s="6" t="str">
        <f>'Lampedžiai 2016'!D63</f>
        <v>Aida VILIMIENĖ</v>
      </c>
      <c r="E66" s="6">
        <f>'Lampedžiai 2016'!E63</f>
        <v>1962</v>
      </c>
      <c r="F66" s="13">
        <f>'Lampedžiai 2016'!I63</f>
        <v>590</v>
      </c>
      <c r="G66" s="13">
        <f>'Plateliai 2016'!I61</f>
        <v>0</v>
      </c>
      <c r="H66" s="13">
        <f>'Sudeikiai 2016'!I61</f>
        <v>0</v>
      </c>
      <c r="I66" s="23">
        <f t="shared" ref="I66:I68" si="6">SUM(F66:H66)</f>
        <v>590</v>
      </c>
    </row>
    <row r="67" spans="1:9" x14ac:dyDescent="0.25">
      <c r="B67" s="6">
        <v>3</v>
      </c>
      <c r="C67" s="6" t="str">
        <f>'Lampedžiai 2016'!C64</f>
        <v>V24</v>
      </c>
      <c r="D67" s="6" t="str">
        <f>'Lampedžiai 2016'!D64</f>
        <v>Grantas DAPKUS</v>
      </c>
      <c r="E67" s="6">
        <f>'Lampedžiai 2016'!E64</f>
        <v>1996</v>
      </c>
      <c r="F67" s="13">
        <f>'Lampedžiai 2016'!I64</f>
        <v>482</v>
      </c>
      <c r="G67" s="13">
        <f>'Plateliai 2016'!I62</f>
        <v>0</v>
      </c>
      <c r="H67" s="13">
        <f>'Sudeikiai 2016'!I62</f>
        <v>0</v>
      </c>
      <c r="I67" s="23">
        <f t="shared" si="6"/>
        <v>482</v>
      </c>
    </row>
    <row r="68" spans="1:9" x14ac:dyDescent="0.25">
      <c r="B68" s="6">
        <v>4</v>
      </c>
      <c r="C68" s="6" t="str">
        <f>'Lampedžiai 2016'!C65</f>
        <v>V54</v>
      </c>
      <c r="D68" s="6" t="str">
        <f>'Lampedžiai 2016'!D65</f>
        <v>Vilmantas KRASAUSKAS</v>
      </c>
      <c r="E68" s="6">
        <f>'Lampedžiai 2016'!E65</f>
        <v>1964</v>
      </c>
      <c r="F68" s="13">
        <f>'Lampedžiai 2016'!I65</f>
        <v>582</v>
      </c>
      <c r="G68" s="13">
        <f>'Plateliai 2016'!I63</f>
        <v>0</v>
      </c>
      <c r="H68" s="13">
        <f>'Sudeikiai 2016'!I63</f>
        <v>0</v>
      </c>
      <c r="I68" s="23">
        <f t="shared" si="6"/>
        <v>582</v>
      </c>
    </row>
    <row r="69" spans="1:9" x14ac:dyDescent="0.25">
      <c r="B69" s="71" t="s">
        <v>5</v>
      </c>
      <c r="C69" s="71"/>
      <c r="D69" s="71"/>
      <c r="E69" s="71"/>
      <c r="F69" s="71"/>
      <c r="G69" s="71"/>
      <c r="H69" s="71"/>
      <c r="I69" s="52">
        <f>SUM(I65:I68)</f>
        <v>2197</v>
      </c>
    </row>
    <row r="71" spans="1:9" ht="18.75" x14ac:dyDescent="0.3">
      <c r="A71" s="1">
        <v>8</v>
      </c>
      <c r="B71" s="72" t="str">
        <f>'Lampedžiai 2016'!B69:I69</f>
        <v>Komanda "PASAKA"</v>
      </c>
      <c r="C71" s="72"/>
      <c r="D71" s="72"/>
      <c r="E71" s="72"/>
      <c r="F71" s="72"/>
      <c r="G71" s="72"/>
      <c r="H71" s="72"/>
      <c r="I71" s="72"/>
    </row>
    <row r="73" spans="1:9" ht="28.5" x14ac:dyDescent="0.25">
      <c r="B73" s="48" t="s">
        <v>21</v>
      </c>
      <c r="C73" s="49" t="s">
        <v>10</v>
      </c>
      <c r="D73" s="48" t="s">
        <v>0</v>
      </c>
      <c r="E73" s="48" t="s">
        <v>1</v>
      </c>
      <c r="F73" s="50" t="s">
        <v>7</v>
      </c>
      <c r="G73" s="50" t="s">
        <v>8</v>
      </c>
      <c r="H73" s="50" t="s">
        <v>9</v>
      </c>
      <c r="I73" s="51" t="s">
        <v>6</v>
      </c>
    </row>
    <row r="74" spans="1:9" x14ac:dyDescent="0.25">
      <c r="B74" s="6">
        <v>1</v>
      </c>
      <c r="C74" s="6" t="str">
        <f>'Lampedžiai 2016'!C72</f>
        <v>V65</v>
      </c>
      <c r="D74" s="6" t="str">
        <f>'Lampedžiai 2016'!D72</f>
        <v>Viktoras SNIEŠKA</v>
      </c>
      <c r="E74" s="6">
        <f>'Lampedžiai 2016'!E72</f>
        <v>1947</v>
      </c>
      <c r="F74" s="13">
        <f>'Lampedžiai 2016'!I72</f>
        <v>347</v>
      </c>
      <c r="G74" s="13">
        <f>'Plateliai 2016'!I69</f>
        <v>0</v>
      </c>
      <c r="H74" s="13">
        <f>'Sudeikiai 2016'!I69</f>
        <v>0</v>
      </c>
      <c r="I74" s="55">
        <f>SUM(F74:H74)</f>
        <v>347</v>
      </c>
    </row>
    <row r="75" spans="1:9" x14ac:dyDescent="0.25">
      <c r="B75" s="6">
        <v>2</v>
      </c>
      <c r="C75" s="6" t="str">
        <f>'Lampedžiai 2016'!C73</f>
        <v>M17</v>
      </c>
      <c r="D75" s="6" t="str">
        <f>'Lampedžiai 2016'!D73</f>
        <v>Greta GATAVECKAITĖ</v>
      </c>
      <c r="E75" s="6">
        <f>'Lampedžiai 2016'!E73</f>
        <v>2000</v>
      </c>
      <c r="F75" s="13">
        <f>'Lampedžiai 2016'!I73</f>
        <v>417</v>
      </c>
      <c r="G75" s="13">
        <f>'Plateliai 2016'!I70</f>
        <v>0</v>
      </c>
      <c r="H75" s="13">
        <f>'Sudeikiai 2016'!I70</f>
        <v>0</v>
      </c>
      <c r="I75" s="55">
        <f t="shared" ref="I75:I77" si="7">SUM(F75:H75)</f>
        <v>417</v>
      </c>
    </row>
    <row r="76" spans="1:9" x14ac:dyDescent="0.25">
      <c r="B76" s="6">
        <v>3</v>
      </c>
      <c r="C76" s="6" t="str">
        <f>'Lampedžiai 2016'!C74</f>
        <v>V17</v>
      </c>
      <c r="D76" s="6" t="str">
        <f>'Lampedžiai 2016'!D74</f>
        <v>Gedvydas MASIULIS</v>
      </c>
      <c r="E76" s="6">
        <f>'Lampedžiai 2016'!E74</f>
        <v>2000</v>
      </c>
      <c r="F76" s="13">
        <f>'Lampedžiai 2016'!I74</f>
        <v>428</v>
      </c>
      <c r="G76" s="13">
        <f>'Plateliai 2016'!I71</f>
        <v>0</v>
      </c>
      <c r="H76" s="13">
        <f>'Sudeikiai 2016'!I71</f>
        <v>0</v>
      </c>
      <c r="I76" s="55">
        <f t="shared" si="7"/>
        <v>428</v>
      </c>
    </row>
    <row r="77" spans="1:9" x14ac:dyDescent="0.25">
      <c r="B77" s="6">
        <v>4</v>
      </c>
      <c r="C77" s="6" t="str">
        <f>'Lampedžiai 2016'!C75</f>
        <v>V17</v>
      </c>
      <c r="D77" s="6" t="str">
        <f>'Lampedžiai 2016'!D75</f>
        <v>Deividas IVANAUSKAS</v>
      </c>
      <c r="E77" s="6">
        <f>'Lampedžiai 2016'!E75</f>
        <v>1999</v>
      </c>
      <c r="F77" s="13">
        <f>'Lampedžiai 2016'!I75</f>
        <v>391</v>
      </c>
      <c r="G77" s="13">
        <f>'Plateliai 2016'!I72</f>
        <v>0</v>
      </c>
      <c r="H77" s="13">
        <f>'Sudeikiai 2016'!I72</f>
        <v>0</v>
      </c>
      <c r="I77" s="55">
        <f t="shared" si="7"/>
        <v>391</v>
      </c>
    </row>
    <row r="78" spans="1:9" x14ac:dyDescent="0.25">
      <c r="B78" s="71" t="s">
        <v>5</v>
      </c>
      <c r="C78" s="71"/>
      <c r="D78" s="71"/>
      <c r="E78" s="71"/>
      <c r="F78" s="71"/>
      <c r="G78" s="71"/>
      <c r="H78" s="71"/>
      <c r="I78" s="52">
        <f>SUM(I74:I77)</f>
        <v>1583</v>
      </c>
    </row>
    <row r="79" spans="1:9" x14ac:dyDescent="0.25">
      <c r="B79" s="14"/>
      <c r="C79" s="14"/>
      <c r="D79" s="14"/>
      <c r="E79" s="14"/>
      <c r="F79" s="14"/>
      <c r="G79" s="14"/>
      <c r="H79" s="14"/>
      <c r="I79" s="26"/>
    </row>
    <row r="80" spans="1:9" x14ac:dyDescent="0.25">
      <c r="B80" s="14"/>
      <c r="C80" s="14"/>
      <c r="D80" s="14"/>
      <c r="E80" s="14"/>
      <c r="F80" s="14"/>
      <c r="G80" s="14"/>
      <c r="H80" s="14"/>
      <c r="I80" s="26"/>
    </row>
  </sheetData>
  <mergeCells count="17">
    <mergeCell ref="B69:H69"/>
    <mergeCell ref="B78:H78"/>
    <mergeCell ref="B1:I1"/>
    <mergeCell ref="B3:I3"/>
    <mergeCell ref="B12:I12"/>
    <mergeCell ref="B22:I22"/>
    <mergeCell ref="B31:I31"/>
    <mergeCell ref="B19:H19"/>
    <mergeCell ref="B10:H10"/>
    <mergeCell ref="B62:I62"/>
    <mergeCell ref="B71:I71"/>
    <mergeCell ref="B57:H57"/>
    <mergeCell ref="B29:H29"/>
    <mergeCell ref="B38:H38"/>
    <mergeCell ref="B47:H47"/>
    <mergeCell ref="B40:I40"/>
    <mergeCell ref="B50:I50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7"/>
  <sheetViews>
    <sheetView topLeftCell="A59" zoomScaleNormal="100" workbookViewId="0">
      <selection activeCell="I75" sqref="I75"/>
    </sheetView>
  </sheetViews>
  <sheetFormatPr defaultRowHeight="15" x14ac:dyDescent="0.25"/>
  <cols>
    <col min="1" max="1" width="5.85546875" style="1" customWidth="1"/>
    <col min="2" max="2" width="9.140625" style="1"/>
    <col min="3" max="3" width="7.85546875" style="1" customWidth="1"/>
    <col min="4" max="4" width="28.5703125" style="1" bestFit="1" customWidth="1"/>
    <col min="5" max="5" width="9.140625" style="3"/>
    <col min="6" max="6" width="13.140625" style="2" customWidth="1"/>
    <col min="7" max="8" width="13.7109375" style="43" customWidth="1"/>
    <col min="9" max="9" width="12.140625" style="25" customWidth="1"/>
    <col min="10" max="16384" width="9.140625" style="1"/>
  </cols>
  <sheetData>
    <row r="2" spans="1:9" x14ac:dyDescent="0.25">
      <c r="G2" s="42" t="s">
        <v>26</v>
      </c>
    </row>
    <row r="3" spans="1:9" x14ac:dyDescent="0.25">
      <c r="A3" s="1" t="s">
        <v>27</v>
      </c>
      <c r="B3" s="74" t="s">
        <v>37</v>
      </c>
      <c r="C3" s="74"/>
      <c r="D3" s="74"/>
      <c r="E3" s="74"/>
      <c r="F3" s="74"/>
      <c r="G3" s="74"/>
      <c r="H3" s="74"/>
      <c r="I3" s="74"/>
    </row>
    <row r="5" spans="1:9" ht="42.75" x14ac:dyDescent="0.25">
      <c r="B5" s="48" t="s">
        <v>38</v>
      </c>
      <c r="C5" s="49" t="s">
        <v>10</v>
      </c>
      <c r="D5" s="48" t="s">
        <v>0</v>
      </c>
      <c r="E5" s="48" t="s">
        <v>1</v>
      </c>
      <c r="F5" s="50" t="s">
        <v>24</v>
      </c>
      <c r="G5" s="65" t="s">
        <v>2</v>
      </c>
      <c r="H5" s="65" t="s">
        <v>3</v>
      </c>
      <c r="I5" s="57" t="s">
        <v>4</v>
      </c>
    </row>
    <row r="6" spans="1:9" x14ac:dyDescent="0.25">
      <c r="B6" s="6">
        <v>2000</v>
      </c>
      <c r="C6" s="6" t="s">
        <v>48</v>
      </c>
      <c r="D6" s="5" t="s">
        <v>28</v>
      </c>
      <c r="E6" s="8">
        <v>1958</v>
      </c>
      <c r="F6" s="16">
        <v>2.0920138888888887E-2</v>
      </c>
      <c r="G6" s="66">
        <f>F6/20</f>
        <v>1.0460069444444445E-3</v>
      </c>
      <c r="H6" s="66">
        <f>G6*15</f>
        <v>1.5690104166666666E-2</v>
      </c>
      <c r="I6" s="23">
        <v>656</v>
      </c>
    </row>
    <row r="7" spans="1:9" x14ac:dyDescent="0.25">
      <c r="B7" s="6">
        <v>4000</v>
      </c>
      <c r="C7" s="6" t="s">
        <v>41</v>
      </c>
      <c r="D7" s="5" t="s">
        <v>29</v>
      </c>
      <c r="E7" s="9">
        <v>1995</v>
      </c>
      <c r="F7" s="16">
        <v>3.7412037037037042E-2</v>
      </c>
      <c r="G7" s="66">
        <f>F7/40</f>
        <v>9.3530092592592601E-4</v>
      </c>
      <c r="H7" s="66">
        <f>G7*15</f>
        <v>1.402951388888889E-2</v>
      </c>
      <c r="I7" s="24">
        <v>394</v>
      </c>
    </row>
    <row r="8" spans="1:9" x14ac:dyDescent="0.25">
      <c r="B8" s="6">
        <v>4000</v>
      </c>
      <c r="C8" s="6" t="s">
        <v>49</v>
      </c>
      <c r="D8" s="5" t="s">
        <v>30</v>
      </c>
      <c r="E8" s="9">
        <v>1995</v>
      </c>
      <c r="F8" s="16">
        <v>3.3263888888888891E-2</v>
      </c>
      <c r="G8" s="66">
        <f>F8/40</f>
        <v>8.3159722222222229E-4</v>
      </c>
      <c r="H8" s="66">
        <f>G8*15</f>
        <v>1.2473958333333333E-2</v>
      </c>
      <c r="I8" s="24">
        <v>561</v>
      </c>
    </row>
    <row r="9" spans="1:9" x14ac:dyDescent="0.25">
      <c r="B9" s="6">
        <v>2000</v>
      </c>
      <c r="C9" s="6" t="s">
        <v>50</v>
      </c>
      <c r="D9" s="5" t="s">
        <v>31</v>
      </c>
      <c r="E9" s="9">
        <v>1975</v>
      </c>
      <c r="F9" s="16">
        <v>1.9900462962962964E-2</v>
      </c>
      <c r="G9" s="66">
        <f t="shared" ref="G9" si="0">F9/20</f>
        <v>9.9502314814814809E-4</v>
      </c>
      <c r="H9" s="66">
        <f>G9*15</f>
        <v>1.4925347222222222E-2</v>
      </c>
      <c r="I9" s="23">
        <v>496</v>
      </c>
    </row>
    <row r="10" spans="1:9" x14ac:dyDescent="0.25">
      <c r="B10" s="71" t="s">
        <v>5</v>
      </c>
      <c r="C10" s="71"/>
      <c r="D10" s="71"/>
      <c r="E10" s="71"/>
      <c r="F10" s="71"/>
      <c r="G10" s="71"/>
      <c r="H10" s="71"/>
      <c r="I10" s="52">
        <f>SUM(I6:I9)</f>
        <v>2107</v>
      </c>
    </row>
    <row r="11" spans="1:9" x14ac:dyDescent="0.25">
      <c r="B11" s="14"/>
      <c r="C11" s="14"/>
      <c r="D11" s="14"/>
      <c r="E11" s="14"/>
      <c r="F11" s="14"/>
      <c r="G11" s="44"/>
      <c r="H11" s="44"/>
      <c r="I11" s="26"/>
    </row>
    <row r="12" spans="1:9" x14ac:dyDescent="0.25">
      <c r="A12" s="1" t="s">
        <v>12</v>
      </c>
      <c r="B12" s="74" t="s">
        <v>36</v>
      </c>
      <c r="C12" s="74"/>
      <c r="D12" s="74"/>
      <c r="E12" s="74"/>
      <c r="F12" s="74"/>
      <c r="G12" s="74"/>
      <c r="H12" s="74"/>
      <c r="I12" s="74"/>
    </row>
    <row r="14" spans="1:9" ht="42.75" x14ac:dyDescent="0.25">
      <c r="B14" s="48" t="s">
        <v>38</v>
      </c>
      <c r="C14" s="49" t="s">
        <v>10</v>
      </c>
      <c r="D14" s="48" t="s">
        <v>0</v>
      </c>
      <c r="E14" s="48" t="s">
        <v>1</v>
      </c>
      <c r="F14" s="50" t="s">
        <v>24</v>
      </c>
      <c r="G14" s="65" t="s">
        <v>2</v>
      </c>
      <c r="H14" s="65" t="s">
        <v>3</v>
      </c>
      <c r="I14" s="57" t="s">
        <v>4</v>
      </c>
    </row>
    <row r="15" spans="1:9" x14ac:dyDescent="0.25">
      <c r="B15" s="6">
        <v>2000</v>
      </c>
      <c r="C15" s="6" t="s">
        <v>51</v>
      </c>
      <c r="D15" s="5" t="s">
        <v>32</v>
      </c>
      <c r="E15" s="8">
        <v>1957</v>
      </c>
      <c r="F15" s="16">
        <v>2.4571759259259262E-2</v>
      </c>
      <c r="G15" s="66">
        <f>F15/20</f>
        <v>1.228587962962963E-3</v>
      </c>
      <c r="H15" s="66">
        <f>G15*15</f>
        <v>1.8428819444444446E-2</v>
      </c>
      <c r="I15" s="23">
        <v>550</v>
      </c>
    </row>
    <row r="16" spans="1:9" x14ac:dyDescent="0.25">
      <c r="B16" s="6">
        <v>2000</v>
      </c>
      <c r="C16" s="6" t="s">
        <v>52</v>
      </c>
      <c r="D16" s="5" t="s">
        <v>33</v>
      </c>
      <c r="E16" s="9">
        <v>1987</v>
      </c>
      <c r="F16" s="16">
        <v>2.0364583333333332E-2</v>
      </c>
      <c r="G16" s="66">
        <f t="shared" ref="G16" si="1">F16/20</f>
        <v>1.0182291666666666E-3</v>
      </c>
      <c r="H16" s="66">
        <f>G16*15</f>
        <v>1.5273437499999999E-2</v>
      </c>
      <c r="I16" s="23">
        <v>507</v>
      </c>
    </row>
    <row r="17" spans="1:9" x14ac:dyDescent="0.25">
      <c r="B17" s="6">
        <v>4000</v>
      </c>
      <c r="C17" s="6" t="s">
        <v>53</v>
      </c>
      <c r="D17" s="5" t="s">
        <v>34</v>
      </c>
      <c r="E17" s="9">
        <v>1968</v>
      </c>
      <c r="F17" s="16">
        <v>3.9503472222222218E-2</v>
      </c>
      <c r="G17" s="66">
        <f>F17/40</f>
        <v>9.8758680555555535E-4</v>
      </c>
      <c r="H17" s="66">
        <f>G17*15</f>
        <v>1.4813802083333331E-2</v>
      </c>
      <c r="I17" s="23">
        <v>556</v>
      </c>
    </row>
    <row r="18" spans="1:9" x14ac:dyDescent="0.25">
      <c r="B18" s="6">
        <v>4000</v>
      </c>
      <c r="C18" s="6" t="s">
        <v>49</v>
      </c>
      <c r="D18" s="5" t="s">
        <v>35</v>
      </c>
      <c r="E18" s="9">
        <v>1997</v>
      </c>
      <c r="F18" s="16">
        <v>4.0496527777777777E-2</v>
      </c>
      <c r="G18" s="66">
        <f>F18/40</f>
        <v>1.0124131944444445E-3</v>
      </c>
      <c r="H18" s="66">
        <f>G18*15</f>
        <v>1.5186197916666666E-2</v>
      </c>
      <c r="I18" s="23">
        <v>311</v>
      </c>
    </row>
    <row r="19" spans="1:9" x14ac:dyDescent="0.25">
      <c r="B19" s="71" t="s">
        <v>5</v>
      </c>
      <c r="C19" s="71"/>
      <c r="D19" s="71"/>
      <c r="E19" s="71"/>
      <c r="F19" s="71"/>
      <c r="G19" s="71"/>
      <c r="H19" s="71"/>
      <c r="I19" s="52">
        <f>SUM(I15:I18)</f>
        <v>1924</v>
      </c>
    </row>
    <row r="21" spans="1:9" x14ac:dyDescent="0.25">
      <c r="A21" s="1" t="s">
        <v>13</v>
      </c>
      <c r="B21" s="74" t="s">
        <v>39</v>
      </c>
      <c r="C21" s="74"/>
      <c r="D21" s="74"/>
      <c r="E21" s="74"/>
      <c r="F21" s="74"/>
      <c r="G21" s="74"/>
      <c r="H21" s="74"/>
      <c r="I21" s="74"/>
    </row>
    <row r="23" spans="1:9" ht="42.75" x14ac:dyDescent="0.25">
      <c r="B23" s="48" t="s">
        <v>38</v>
      </c>
      <c r="C23" s="49" t="s">
        <v>10</v>
      </c>
      <c r="D23" s="48" t="s">
        <v>0</v>
      </c>
      <c r="E23" s="48" t="s">
        <v>1</v>
      </c>
      <c r="F23" s="50" t="s">
        <v>24</v>
      </c>
      <c r="G23" s="65" t="s">
        <v>2</v>
      </c>
      <c r="H23" s="65" t="s">
        <v>3</v>
      </c>
      <c r="I23" s="57" t="s">
        <v>4</v>
      </c>
    </row>
    <row r="24" spans="1:9" x14ac:dyDescent="0.25">
      <c r="B24" s="6">
        <v>2000</v>
      </c>
      <c r="C24" s="6" t="s">
        <v>40</v>
      </c>
      <c r="D24" s="5" t="s">
        <v>44</v>
      </c>
      <c r="E24" s="8">
        <v>1979</v>
      </c>
      <c r="F24" s="16">
        <v>2.038310185185185E-2</v>
      </c>
      <c r="G24" s="66">
        <f>F24/20</f>
        <v>1.0191550925925926E-3</v>
      </c>
      <c r="H24" s="66">
        <f>G24*15</f>
        <v>1.5287326388888888E-2</v>
      </c>
      <c r="I24" s="23">
        <v>413</v>
      </c>
    </row>
    <row r="25" spans="1:9" x14ac:dyDescent="0.25">
      <c r="B25" s="6">
        <v>4000</v>
      </c>
      <c r="C25" s="6" t="s">
        <v>41</v>
      </c>
      <c r="D25" s="5" t="s">
        <v>45</v>
      </c>
      <c r="E25" s="8">
        <v>1998</v>
      </c>
      <c r="F25" s="16">
        <v>4.0962962962962958E-2</v>
      </c>
      <c r="G25" s="66">
        <f>F25/40</f>
        <v>1.0240740740740739E-3</v>
      </c>
      <c r="H25" s="66">
        <f>G25*15</f>
        <v>1.536111111111111E-2</v>
      </c>
      <c r="I25" s="23">
        <v>383</v>
      </c>
    </row>
    <row r="26" spans="1:9" x14ac:dyDescent="0.25">
      <c r="B26" s="6">
        <v>4000</v>
      </c>
      <c r="C26" s="6" t="s">
        <v>42</v>
      </c>
      <c r="D26" s="5" t="s">
        <v>46</v>
      </c>
      <c r="E26" s="10">
        <v>1999</v>
      </c>
      <c r="F26" s="16">
        <v>4.1494212962962962E-2</v>
      </c>
      <c r="G26" s="66">
        <f>F26/40</f>
        <v>1.037355324074074E-3</v>
      </c>
      <c r="H26" s="66">
        <f>G26*15</f>
        <v>1.5560329861111111E-2</v>
      </c>
      <c r="I26" s="23">
        <v>369</v>
      </c>
    </row>
    <row r="27" spans="1:9" x14ac:dyDescent="0.25">
      <c r="B27" s="6">
        <v>2000</v>
      </c>
      <c r="C27" s="6" t="s">
        <v>43</v>
      </c>
      <c r="D27" s="5" t="s">
        <v>47</v>
      </c>
      <c r="E27" s="10">
        <v>1966</v>
      </c>
      <c r="F27" s="16">
        <v>2.106712962962963E-2</v>
      </c>
      <c r="G27" s="66">
        <f t="shared" ref="G27" si="2">F27/20</f>
        <v>1.0533564814814815E-3</v>
      </c>
      <c r="H27" s="66">
        <f>G27*15</f>
        <v>1.5800347222222223E-2</v>
      </c>
      <c r="I27" s="23">
        <v>516</v>
      </c>
    </row>
    <row r="28" spans="1:9" x14ac:dyDescent="0.25">
      <c r="B28" s="71" t="s">
        <v>5</v>
      </c>
      <c r="C28" s="71"/>
      <c r="D28" s="71"/>
      <c r="E28" s="71"/>
      <c r="F28" s="71"/>
      <c r="G28" s="71"/>
      <c r="H28" s="71"/>
      <c r="I28" s="52">
        <f>SUM(I24:I27)</f>
        <v>1681</v>
      </c>
    </row>
    <row r="30" spans="1:9" x14ac:dyDescent="0.25">
      <c r="A30" s="1" t="s">
        <v>14</v>
      </c>
      <c r="B30" s="74" t="s">
        <v>54</v>
      </c>
      <c r="C30" s="74"/>
      <c r="D30" s="74"/>
      <c r="E30" s="74"/>
      <c r="F30" s="74"/>
      <c r="G30" s="74"/>
      <c r="H30" s="74"/>
      <c r="I30" s="74"/>
    </row>
    <row r="32" spans="1:9" ht="42.75" x14ac:dyDescent="0.25">
      <c r="B32" s="48" t="s">
        <v>38</v>
      </c>
      <c r="C32" s="49" t="s">
        <v>10</v>
      </c>
      <c r="D32" s="48" t="s">
        <v>0</v>
      </c>
      <c r="E32" s="48" t="s">
        <v>1</v>
      </c>
      <c r="F32" s="50" t="s">
        <v>24</v>
      </c>
      <c r="G32" s="65" t="s">
        <v>2</v>
      </c>
      <c r="H32" s="65" t="s">
        <v>3</v>
      </c>
      <c r="I32" s="57" t="s">
        <v>4</v>
      </c>
    </row>
    <row r="33" spans="1:9" x14ac:dyDescent="0.25">
      <c r="B33" s="6">
        <v>2000</v>
      </c>
      <c r="C33" s="6" t="s">
        <v>55</v>
      </c>
      <c r="D33" s="5" t="s">
        <v>84</v>
      </c>
      <c r="E33" s="54">
        <v>1956</v>
      </c>
      <c r="F33" s="16">
        <v>2.6487268518518518E-2</v>
      </c>
      <c r="G33" s="66">
        <f>F33/20</f>
        <v>1.3243634259259259E-3</v>
      </c>
      <c r="H33" s="66">
        <f>G33*15</f>
        <v>1.9865451388888889E-2</v>
      </c>
      <c r="I33" s="23">
        <v>360</v>
      </c>
    </row>
    <row r="34" spans="1:9" x14ac:dyDescent="0.25">
      <c r="B34" s="6">
        <v>2000</v>
      </c>
      <c r="C34" s="6" t="s">
        <v>51</v>
      </c>
      <c r="D34" s="5" t="s">
        <v>56</v>
      </c>
      <c r="E34" s="6">
        <v>1959</v>
      </c>
      <c r="F34" s="16">
        <v>2.4131944444444445E-2</v>
      </c>
      <c r="G34" s="66">
        <f t="shared" ref="G34" si="3">F34/20</f>
        <v>1.2065972222222222E-3</v>
      </c>
      <c r="H34" s="66">
        <f>G34*15</f>
        <v>1.8098958333333331E-2</v>
      </c>
      <c r="I34" s="23">
        <v>580</v>
      </c>
    </row>
    <row r="35" spans="1:9" x14ac:dyDescent="0.25">
      <c r="B35" s="6">
        <v>4000</v>
      </c>
      <c r="C35" s="6" t="s">
        <v>49</v>
      </c>
      <c r="D35" s="5" t="s">
        <v>57</v>
      </c>
      <c r="E35" s="4">
        <v>1995</v>
      </c>
      <c r="F35" s="16">
        <v>3.3387731481481484E-2</v>
      </c>
      <c r="G35" s="66">
        <f>F35/40</f>
        <v>8.3469328703703711E-4</v>
      </c>
      <c r="H35" s="66">
        <f>G35*15</f>
        <v>1.2520399305555556E-2</v>
      </c>
      <c r="I35" s="23">
        <v>555</v>
      </c>
    </row>
    <row r="36" spans="1:9" x14ac:dyDescent="0.25">
      <c r="B36" s="6">
        <v>4000</v>
      </c>
      <c r="C36" s="6" t="s">
        <v>53</v>
      </c>
      <c r="D36" s="5" t="s">
        <v>58</v>
      </c>
      <c r="E36" s="8">
        <v>1968</v>
      </c>
      <c r="F36" s="16">
        <v>3.8210648148148146E-2</v>
      </c>
      <c r="G36" s="66">
        <f>F36/40</f>
        <v>9.5526620370370362E-4</v>
      </c>
      <c r="H36" s="66">
        <f>G36*15</f>
        <v>1.4328993055555555E-2</v>
      </c>
      <c r="I36" s="23">
        <v>614</v>
      </c>
    </row>
    <row r="37" spans="1:9" x14ac:dyDescent="0.25">
      <c r="B37" s="71" t="s">
        <v>5</v>
      </c>
      <c r="C37" s="71"/>
      <c r="D37" s="71"/>
      <c r="E37" s="71"/>
      <c r="F37" s="71"/>
      <c r="G37" s="71"/>
      <c r="H37" s="71"/>
      <c r="I37" s="52">
        <f>SUM(I33:I36)</f>
        <v>2109</v>
      </c>
    </row>
    <row r="39" spans="1:9" x14ac:dyDescent="0.25">
      <c r="A39" s="1" t="s">
        <v>15</v>
      </c>
      <c r="B39" s="74" t="s">
        <v>59</v>
      </c>
      <c r="C39" s="74"/>
      <c r="D39" s="74"/>
      <c r="E39" s="74"/>
      <c r="F39" s="74"/>
      <c r="G39" s="74"/>
      <c r="H39" s="74"/>
      <c r="I39" s="74"/>
    </row>
    <row r="41" spans="1:9" ht="42.75" x14ac:dyDescent="0.25">
      <c r="B41" s="48" t="s">
        <v>38</v>
      </c>
      <c r="C41" s="49" t="s">
        <v>10</v>
      </c>
      <c r="D41" s="48" t="s">
        <v>0</v>
      </c>
      <c r="E41" s="48" t="s">
        <v>1</v>
      </c>
      <c r="F41" s="50" t="s">
        <v>24</v>
      </c>
      <c r="G41" s="65" t="s">
        <v>2</v>
      </c>
      <c r="H41" s="65" t="s">
        <v>3</v>
      </c>
      <c r="I41" s="57" t="s">
        <v>4</v>
      </c>
    </row>
    <row r="42" spans="1:9" x14ac:dyDescent="0.25">
      <c r="B42" s="6">
        <v>4000</v>
      </c>
      <c r="C42" s="6" t="s">
        <v>60</v>
      </c>
      <c r="D42" s="5" t="s">
        <v>63</v>
      </c>
      <c r="E42" s="8">
        <v>1967</v>
      </c>
      <c r="F42" s="16">
        <v>4.4960648148148152E-2</v>
      </c>
      <c r="G42" s="66">
        <f>F42/40</f>
        <v>1.1240162037037039E-3</v>
      </c>
      <c r="H42" s="66">
        <f>G42*15</f>
        <v>1.6860243055555557E-2</v>
      </c>
      <c r="I42" s="23">
        <v>539</v>
      </c>
    </row>
    <row r="43" spans="1:9" x14ac:dyDescent="0.25">
      <c r="B43" s="6">
        <v>2000</v>
      </c>
      <c r="C43" s="6" t="s">
        <v>61</v>
      </c>
      <c r="D43" s="5" t="s">
        <v>64</v>
      </c>
      <c r="E43" s="8">
        <v>1965</v>
      </c>
      <c r="F43" s="16">
        <v>2.2083333333333333E-2</v>
      </c>
      <c r="G43" s="66">
        <f t="shared" ref="G43:G45" si="4">F43/20</f>
        <v>1.1041666666666667E-3</v>
      </c>
      <c r="H43" s="66">
        <f>G43*15</f>
        <v>1.6562500000000001E-2</v>
      </c>
      <c r="I43" s="23">
        <v>609</v>
      </c>
    </row>
    <row r="44" spans="1:9" x14ac:dyDescent="0.25">
      <c r="B44" s="6">
        <v>4000</v>
      </c>
      <c r="C44" s="6" t="s">
        <v>49</v>
      </c>
      <c r="D44" s="5" t="s">
        <v>65</v>
      </c>
      <c r="E44" s="10">
        <v>1997</v>
      </c>
      <c r="F44" s="16">
        <v>3.8381944444444448E-2</v>
      </c>
      <c r="G44" s="66">
        <f>F44/40</f>
        <v>9.5954861111111121E-4</v>
      </c>
      <c r="H44" s="66">
        <f>G44*15</f>
        <v>1.4393229166666669E-2</v>
      </c>
      <c r="I44" s="23">
        <v>365</v>
      </c>
    </row>
    <row r="45" spans="1:9" x14ac:dyDescent="0.25">
      <c r="B45" s="6">
        <v>2000</v>
      </c>
      <c r="C45" s="6" t="s">
        <v>62</v>
      </c>
      <c r="D45" s="5" t="s">
        <v>66</v>
      </c>
      <c r="E45" s="8">
        <v>1953</v>
      </c>
      <c r="F45" s="16">
        <v>2.4599537037037034E-2</v>
      </c>
      <c r="G45" s="66">
        <f t="shared" si="4"/>
        <v>1.2299768518518517E-3</v>
      </c>
      <c r="H45" s="66">
        <f>G45*15</f>
        <v>1.8449652777777777E-2</v>
      </c>
      <c r="I45" s="23">
        <v>661</v>
      </c>
    </row>
    <row r="46" spans="1:9" x14ac:dyDescent="0.25">
      <c r="B46" s="71" t="s">
        <v>5</v>
      </c>
      <c r="C46" s="71"/>
      <c r="D46" s="71"/>
      <c r="E46" s="71"/>
      <c r="F46" s="71"/>
      <c r="G46" s="71"/>
      <c r="H46" s="71"/>
      <c r="I46" s="52">
        <f>SUM(I42:I45)</f>
        <v>2174</v>
      </c>
    </row>
    <row r="47" spans="1:9" x14ac:dyDescent="0.25">
      <c r="B47" s="14"/>
      <c r="C47" s="14"/>
      <c r="D47" s="14"/>
      <c r="E47" s="14"/>
      <c r="F47" s="14"/>
      <c r="G47" s="44"/>
      <c r="H47" s="44"/>
      <c r="I47" s="26"/>
    </row>
    <row r="49" spans="1:9" x14ac:dyDescent="0.25">
      <c r="A49" s="1" t="s">
        <v>16</v>
      </c>
      <c r="B49" s="74" t="s">
        <v>67</v>
      </c>
      <c r="C49" s="74"/>
      <c r="D49" s="74"/>
      <c r="E49" s="74"/>
      <c r="F49" s="74"/>
      <c r="G49" s="74"/>
      <c r="H49" s="74"/>
      <c r="I49" s="74"/>
    </row>
    <row r="51" spans="1:9" ht="42.75" x14ac:dyDescent="0.25">
      <c r="B51" s="48" t="s">
        <v>38</v>
      </c>
      <c r="C51" s="49" t="s">
        <v>10</v>
      </c>
      <c r="D51" s="48" t="s">
        <v>0</v>
      </c>
      <c r="E51" s="48" t="s">
        <v>1</v>
      </c>
      <c r="F51" s="50" t="s">
        <v>24</v>
      </c>
      <c r="G51" s="65" t="s">
        <v>2</v>
      </c>
      <c r="H51" s="65" t="s">
        <v>3</v>
      </c>
      <c r="I51" s="57" t="s">
        <v>4</v>
      </c>
    </row>
    <row r="52" spans="1:9" x14ac:dyDescent="0.25">
      <c r="B52" s="6">
        <v>2000</v>
      </c>
      <c r="C52" s="6" t="s">
        <v>48</v>
      </c>
      <c r="D52" s="5" t="s">
        <v>68</v>
      </c>
      <c r="E52" s="8">
        <v>1961</v>
      </c>
      <c r="F52" s="16">
        <v>2.3752314814814813E-2</v>
      </c>
      <c r="G52" s="66">
        <f>F52/20</f>
        <v>1.1876157407407406E-3</v>
      </c>
      <c r="H52" s="66">
        <f>G52*15</f>
        <v>1.7814236111111111E-2</v>
      </c>
      <c r="I52" s="23">
        <v>448</v>
      </c>
    </row>
    <row r="53" spans="1:9" x14ac:dyDescent="0.25">
      <c r="B53" s="6">
        <v>2000</v>
      </c>
      <c r="C53" s="6" t="s">
        <v>60</v>
      </c>
      <c r="D53" s="5" t="s">
        <v>69</v>
      </c>
      <c r="E53" s="8">
        <v>1969</v>
      </c>
      <c r="F53" s="16">
        <v>2.5583333333333336E-2</v>
      </c>
      <c r="G53" s="66">
        <f t="shared" ref="G53" si="5">F53/20</f>
        <v>1.2791666666666667E-3</v>
      </c>
      <c r="H53" s="66">
        <f>G53*15</f>
        <v>1.91875E-2</v>
      </c>
      <c r="I53" s="23">
        <v>365</v>
      </c>
    </row>
    <row r="54" spans="1:9" x14ac:dyDescent="0.25">
      <c r="B54" s="6">
        <v>4000</v>
      </c>
      <c r="C54" s="6" t="s">
        <v>70</v>
      </c>
      <c r="D54" s="5" t="s">
        <v>71</v>
      </c>
      <c r="E54" s="10">
        <v>1995</v>
      </c>
      <c r="F54" s="16">
        <v>5.1917824074074075E-2</v>
      </c>
      <c r="G54" s="66">
        <f>F54/40</f>
        <v>1.2979456018518518E-3</v>
      </c>
      <c r="H54" s="66">
        <f>G54*15</f>
        <v>1.9469184027777777E-2</v>
      </c>
      <c r="I54" s="23">
        <v>148</v>
      </c>
    </row>
    <row r="55" spans="1:9" x14ac:dyDescent="0.25">
      <c r="B55" s="6">
        <v>4000</v>
      </c>
      <c r="C55" s="6" t="s">
        <v>50</v>
      </c>
      <c r="D55" s="5" t="s">
        <v>72</v>
      </c>
      <c r="E55" s="10">
        <v>1972</v>
      </c>
      <c r="F55" s="16">
        <v>4.5012731481481487E-2</v>
      </c>
      <c r="G55" s="66">
        <f>F55/40</f>
        <v>1.1253182870370371E-3</v>
      </c>
      <c r="H55" s="66">
        <f>G55*15</f>
        <v>1.6879774305555557E-2</v>
      </c>
      <c r="I55" s="23">
        <v>343</v>
      </c>
    </row>
    <row r="56" spans="1:9" x14ac:dyDescent="0.25">
      <c r="B56" s="71" t="s">
        <v>5</v>
      </c>
      <c r="C56" s="71"/>
      <c r="D56" s="71"/>
      <c r="E56" s="71"/>
      <c r="F56" s="71"/>
      <c r="G56" s="71"/>
      <c r="H56" s="71"/>
      <c r="I56" s="52">
        <f>SUM(I52:I55)</f>
        <v>1304</v>
      </c>
    </row>
    <row r="57" spans="1:9" x14ac:dyDescent="0.25">
      <c r="B57" s="14"/>
      <c r="C57" s="14"/>
      <c r="D57" s="14"/>
      <c r="E57" s="14"/>
      <c r="F57" s="14"/>
      <c r="G57" s="44"/>
      <c r="H57" s="44"/>
      <c r="I57" s="26"/>
    </row>
    <row r="58" spans="1:9" x14ac:dyDescent="0.25">
      <c r="B58" s="14"/>
      <c r="C58" s="14"/>
      <c r="D58" s="14"/>
      <c r="E58" s="14"/>
      <c r="F58" s="14"/>
      <c r="G58" s="44"/>
      <c r="H58" s="44"/>
      <c r="I58" s="26"/>
    </row>
    <row r="59" spans="1:9" x14ac:dyDescent="0.25">
      <c r="A59" s="1" t="s">
        <v>17</v>
      </c>
      <c r="B59" s="74" t="s">
        <v>73</v>
      </c>
      <c r="C59" s="74"/>
      <c r="D59" s="74"/>
      <c r="E59" s="74"/>
      <c r="F59" s="74"/>
      <c r="G59" s="74"/>
      <c r="H59" s="74"/>
      <c r="I59" s="74"/>
    </row>
    <row r="61" spans="1:9" ht="42.75" x14ac:dyDescent="0.25">
      <c r="B61" s="48" t="s">
        <v>38</v>
      </c>
      <c r="C61" s="49" t="s">
        <v>10</v>
      </c>
      <c r="D61" s="48" t="s">
        <v>0</v>
      </c>
      <c r="E61" s="48" t="s">
        <v>1</v>
      </c>
      <c r="F61" s="50" t="s">
        <v>24</v>
      </c>
      <c r="G61" s="65" t="s">
        <v>2</v>
      </c>
      <c r="H61" s="65" t="s">
        <v>3</v>
      </c>
      <c r="I61" s="57" t="s">
        <v>4</v>
      </c>
    </row>
    <row r="62" spans="1:9" x14ac:dyDescent="0.25">
      <c r="B62" s="6">
        <v>4000</v>
      </c>
      <c r="C62" s="6" t="s">
        <v>50</v>
      </c>
      <c r="D62" s="5" t="s">
        <v>74</v>
      </c>
      <c r="E62" s="8">
        <v>1974</v>
      </c>
      <c r="F62" s="16">
        <v>3.8634259259259257E-2</v>
      </c>
      <c r="G62" s="66">
        <f>F62/40</f>
        <v>9.6585648148148138E-4</v>
      </c>
      <c r="H62" s="66">
        <f>G62*15</f>
        <v>1.4487847222222221E-2</v>
      </c>
      <c r="I62" s="23">
        <v>543</v>
      </c>
    </row>
    <row r="63" spans="1:9" x14ac:dyDescent="0.25">
      <c r="B63" s="6">
        <v>2000</v>
      </c>
      <c r="C63" s="6" t="s">
        <v>61</v>
      </c>
      <c r="D63" s="5" t="s">
        <v>75</v>
      </c>
      <c r="E63" s="8">
        <v>1962</v>
      </c>
      <c r="F63" s="16">
        <v>2.230787037037037E-2</v>
      </c>
      <c r="G63" s="66">
        <f t="shared" ref="G63:G65" si="6">F63/20</f>
        <v>1.1153935185185186E-3</v>
      </c>
      <c r="H63" s="66">
        <f>G63*15</f>
        <v>1.6730902777777779E-2</v>
      </c>
      <c r="I63" s="23">
        <v>590</v>
      </c>
    </row>
    <row r="64" spans="1:9" x14ac:dyDescent="0.25">
      <c r="B64" s="6">
        <v>4000</v>
      </c>
      <c r="C64" s="6" t="s">
        <v>49</v>
      </c>
      <c r="D64" s="5" t="s">
        <v>76</v>
      </c>
      <c r="E64" s="10">
        <v>1996</v>
      </c>
      <c r="F64" s="16">
        <v>3.498842592592593E-2</v>
      </c>
      <c r="G64" s="66">
        <f>F64/40</f>
        <v>8.7471064814814822E-4</v>
      </c>
      <c r="H64" s="66">
        <f>G64*15</f>
        <v>1.3120659722222223E-2</v>
      </c>
      <c r="I64" s="23">
        <v>482</v>
      </c>
    </row>
    <row r="65" spans="1:9" x14ac:dyDescent="0.25">
      <c r="B65" s="6">
        <v>2000</v>
      </c>
      <c r="C65" s="6" t="s">
        <v>43</v>
      </c>
      <c r="D65" s="5" t="s">
        <v>77</v>
      </c>
      <c r="E65" s="10">
        <v>1964</v>
      </c>
      <c r="F65" s="16">
        <v>2.0243055555555552E-2</v>
      </c>
      <c r="G65" s="66">
        <f t="shared" si="6"/>
        <v>1.0121527777777776E-3</v>
      </c>
      <c r="H65" s="66">
        <f>G65*15</f>
        <v>1.5182291666666663E-2</v>
      </c>
      <c r="I65" s="24">
        <v>582</v>
      </c>
    </row>
    <row r="66" spans="1:9" x14ac:dyDescent="0.25">
      <c r="B66" s="71" t="s">
        <v>5</v>
      </c>
      <c r="C66" s="71"/>
      <c r="D66" s="71"/>
      <c r="E66" s="71"/>
      <c r="F66" s="71"/>
      <c r="G66" s="71"/>
      <c r="H66" s="71"/>
      <c r="I66" s="52">
        <f>SUM(I62:I65)</f>
        <v>2197</v>
      </c>
    </row>
    <row r="67" spans="1:9" x14ac:dyDescent="0.25">
      <c r="B67" s="14"/>
      <c r="C67" s="14"/>
      <c r="D67" s="14"/>
      <c r="E67" s="14"/>
      <c r="F67" s="14"/>
      <c r="G67" s="44"/>
      <c r="H67" s="44"/>
      <c r="I67" s="26"/>
    </row>
    <row r="68" spans="1:9" x14ac:dyDescent="0.25">
      <c r="B68" s="14"/>
      <c r="C68" s="14"/>
      <c r="D68" s="14"/>
      <c r="E68" s="14"/>
      <c r="F68" s="14"/>
      <c r="G68" s="44"/>
      <c r="H68" s="44"/>
      <c r="I68" s="26"/>
    </row>
    <row r="69" spans="1:9" x14ac:dyDescent="0.25">
      <c r="A69" s="1" t="s">
        <v>18</v>
      </c>
      <c r="B69" s="74" t="s">
        <v>78</v>
      </c>
      <c r="C69" s="74"/>
      <c r="D69" s="74"/>
      <c r="E69" s="74"/>
      <c r="F69" s="74"/>
      <c r="G69" s="74"/>
      <c r="H69" s="74"/>
      <c r="I69" s="74"/>
    </row>
    <row r="71" spans="1:9" ht="42.75" x14ac:dyDescent="0.25">
      <c r="B71" s="48" t="s">
        <v>38</v>
      </c>
      <c r="C71" s="49" t="s">
        <v>10</v>
      </c>
      <c r="D71" s="48" t="s">
        <v>0</v>
      </c>
      <c r="E71" s="48" t="s">
        <v>1</v>
      </c>
      <c r="F71" s="50" t="s">
        <v>24</v>
      </c>
      <c r="G71" s="65" t="s">
        <v>2</v>
      </c>
      <c r="H71" s="65" t="s">
        <v>3</v>
      </c>
      <c r="I71" s="57" t="s">
        <v>4</v>
      </c>
    </row>
    <row r="72" spans="1:9" x14ac:dyDescent="0.25">
      <c r="B72" s="6">
        <v>2000</v>
      </c>
      <c r="C72" s="6" t="s">
        <v>79</v>
      </c>
      <c r="D72" s="5" t="s">
        <v>80</v>
      </c>
      <c r="E72" s="8">
        <v>1947</v>
      </c>
      <c r="F72" s="16">
        <v>2.8280092592592593E-2</v>
      </c>
      <c r="G72" s="66">
        <f>F72/20</f>
        <v>1.4140046296296296E-3</v>
      </c>
      <c r="H72" s="66">
        <f>G72*15</f>
        <v>2.1210069444444445E-2</v>
      </c>
      <c r="I72" s="24">
        <v>347</v>
      </c>
    </row>
    <row r="73" spans="1:9" x14ac:dyDescent="0.25">
      <c r="B73" s="6">
        <v>2000</v>
      </c>
      <c r="C73" s="6" t="s">
        <v>42</v>
      </c>
      <c r="D73" s="5" t="s">
        <v>81</v>
      </c>
      <c r="E73" s="8">
        <v>2000</v>
      </c>
      <c r="F73" s="16">
        <v>1.9917824074074074E-2</v>
      </c>
      <c r="G73" s="66">
        <f t="shared" ref="G73" si="7">F73/20</f>
        <v>9.958912037037037E-4</v>
      </c>
      <c r="H73" s="66">
        <f>G73*15</f>
        <v>1.4938368055555555E-2</v>
      </c>
      <c r="I73" s="24">
        <v>417</v>
      </c>
    </row>
    <row r="74" spans="1:9" x14ac:dyDescent="0.25">
      <c r="B74" s="6">
        <v>4000</v>
      </c>
      <c r="C74" s="6" t="s">
        <v>70</v>
      </c>
      <c r="D74" s="5" t="s">
        <v>82</v>
      </c>
      <c r="E74" s="10">
        <v>2000</v>
      </c>
      <c r="F74" s="16">
        <v>3.6395833333333329E-2</v>
      </c>
      <c r="G74" s="66">
        <f>F74/40</f>
        <v>9.0989583333333319E-4</v>
      </c>
      <c r="H74" s="66">
        <f>G74*15</f>
        <v>1.3648437499999997E-2</v>
      </c>
      <c r="I74" s="24">
        <v>428</v>
      </c>
    </row>
    <row r="75" spans="1:9" x14ac:dyDescent="0.25">
      <c r="B75" s="6">
        <v>4000</v>
      </c>
      <c r="C75" s="6" t="s">
        <v>70</v>
      </c>
      <c r="D75" s="5" t="s">
        <v>83</v>
      </c>
      <c r="E75" s="10">
        <v>1999</v>
      </c>
      <c r="F75" s="16">
        <v>3.7506944444444447E-2</v>
      </c>
      <c r="G75" s="66">
        <f>F75/40</f>
        <v>9.3767361111111113E-4</v>
      </c>
      <c r="H75" s="66">
        <f>G75*15</f>
        <v>1.4065104166666667E-2</v>
      </c>
      <c r="I75" s="24">
        <v>391</v>
      </c>
    </row>
    <row r="76" spans="1:9" x14ac:dyDescent="0.25">
      <c r="B76" s="71" t="s">
        <v>5</v>
      </c>
      <c r="C76" s="71"/>
      <c r="D76" s="71"/>
      <c r="E76" s="71"/>
      <c r="F76" s="71"/>
      <c r="G76" s="71"/>
      <c r="H76" s="71"/>
      <c r="I76" s="52">
        <f>SUM(I72:I75)</f>
        <v>1583</v>
      </c>
    </row>
    <row r="77" spans="1:9" x14ac:dyDescent="0.25">
      <c r="B77" s="14"/>
      <c r="C77" s="14"/>
      <c r="D77" s="14"/>
      <c r="E77" s="14"/>
      <c r="F77" s="14"/>
      <c r="G77" s="44"/>
      <c r="H77" s="44"/>
      <c r="I77" s="26"/>
    </row>
  </sheetData>
  <sortState ref="D17:F19">
    <sortCondition ref="D17:D19"/>
  </sortState>
  <mergeCells count="16">
    <mergeCell ref="B69:I69"/>
    <mergeCell ref="B76:H76"/>
    <mergeCell ref="B39:I39"/>
    <mergeCell ref="B46:H46"/>
    <mergeCell ref="B59:I59"/>
    <mergeCell ref="B66:H66"/>
    <mergeCell ref="B49:I49"/>
    <mergeCell ref="B56:H56"/>
    <mergeCell ref="B3:I3"/>
    <mergeCell ref="B10:H10"/>
    <mergeCell ref="B37:H37"/>
    <mergeCell ref="B12:I12"/>
    <mergeCell ref="B21:I21"/>
    <mergeCell ref="B30:I30"/>
    <mergeCell ref="B19:H19"/>
    <mergeCell ref="B28:H28"/>
  </mergeCells>
  <pageMargins left="0.25" right="0.25" top="0.75" bottom="0.75" header="0.3" footer="0.3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workbookViewId="0">
      <selection activeCell="B123" sqref="B123"/>
    </sheetView>
  </sheetViews>
  <sheetFormatPr defaultRowHeight="15" x14ac:dyDescent="0.25"/>
  <cols>
    <col min="1" max="1" width="3" style="1" customWidth="1"/>
    <col min="2" max="2" width="9.140625" style="1"/>
    <col min="3" max="3" width="7.85546875" style="1" customWidth="1"/>
    <col min="4" max="4" width="20.5703125" style="1" bestFit="1" customWidth="1"/>
    <col min="5" max="5" width="9.140625" style="3"/>
    <col min="6" max="6" width="13.140625" style="2" customWidth="1"/>
    <col min="7" max="8" width="13.7109375" style="2" customWidth="1"/>
    <col min="9" max="9" width="12.140625" style="3" customWidth="1"/>
    <col min="10" max="10" width="12.140625" style="1" customWidth="1"/>
    <col min="11" max="16384" width="9.140625" style="1"/>
  </cols>
  <sheetData>
    <row r="1" spans="1:9" ht="20.25" x14ac:dyDescent="0.3">
      <c r="B1" s="73" t="str">
        <f>'Grand Prix 2016'!B1:I1</f>
        <v>GRAND PRIX 2016</v>
      </c>
      <c r="C1" s="73"/>
      <c r="D1" s="73"/>
      <c r="E1" s="73"/>
      <c r="F1" s="73"/>
      <c r="G1" s="73"/>
      <c r="H1" s="73"/>
      <c r="I1" s="73"/>
    </row>
    <row r="3" spans="1:9" x14ac:dyDescent="0.25">
      <c r="A3" s="1">
        <v>1</v>
      </c>
      <c r="B3" s="74" t="str">
        <f>'Grand Prix 2016'!B3:I3</f>
        <v>Komanda "OLSTYNO"</v>
      </c>
      <c r="C3" s="74"/>
      <c r="D3" s="74"/>
      <c r="E3" s="74"/>
      <c r="F3" s="74"/>
      <c r="G3" s="74"/>
      <c r="H3" s="74"/>
      <c r="I3" s="74"/>
    </row>
    <row r="5" spans="1:9" ht="42.75" x14ac:dyDescent="0.25">
      <c r="B5" s="48" t="s">
        <v>38</v>
      </c>
      <c r="C5" s="49" t="s">
        <v>10</v>
      </c>
      <c r="D5" s="48" t="s">
        <v>0</v>
      </c>
      <c r="E5" s="48" t="s">
        <v>1</v>
      </c>
      <c r="F5" s="50" t="s">
        <v>22</v>
      </c>
      <c r="G5" s="56" t="s">
        <v>2</v>
      </c>
      <c r="H5" s="56" t="s">
        <v>3</v>
      </c>
      <c r="I5" s="59" t="s">
        <v>4</v>
      </c>
    </row>
    <row r="6" spans="1:9" x14ac:dyDescent="0.25">
      <c r="B6" s="6"/>
      <c r="C6" s="10" t="str">
        <f>'Grand Prix 2016'!C6</f>
        <v>V59</v>
      </c>
      <c r="D6" s="17" t="str">
        <f>'Grand Prix 2016'!D6</f>
        <v>MARIUSZ GABIEC</v>
      </c>
      <c r="E6" s="8">
        <f>'Grand Prix 2016'!E6</f>
        <v>1958</v>
      </c>
      <c r="F6" s="16">
        <v>0</v>
      </c>
      <c r="G6" s="16">
        <f>F6/35</f>
        <v>0</v>
      </c>
      <c r="H6" s="16">
        <f>G6*15</f>
        <v>0</v>
      </c>
      <c r="I6" s="10">
        <v>0</v>
      </c>
    </row>
    <row r="7" spans="1:9" x14ac:dyDescent="0.25">
      <c r="B7" s="6"/>
      <c r="C7" s="10" t="str">
        <f>'Grand Prix 2016'!C7</f>
        <v>M24</v>
      </c>
      <c r="D7" s="17" t="str">
        <f>'Grand Prix 2016'!D7</f>
        <v>GABRIELA WÓJTOWICZ</v>
      </c>
      <c r="E7" s="8">
        <f>'Grand Prix 2016'!E7</f>
        <v>1995</v>
      </c>
      <c r="F7" s="16">
        <v>0</v>
      </c>
      <c r="G7" s="16">
        <f>F7/18</f>
        <v>0</v>
      </c>
      <c r="H7" s="16">
        <f>G7*15</f>
        <v>0</v>
      </c>
      <c r="I7" s="10">
        <v>0</v>
      </c>
    </row>
    <row r="8" spans="1:9" x14ac:dyDescent="0.25">
      <c r="B8" s="6"/>
      <c r="C8" s="10" t="str">
        <f>'Grand Prix 2016'!C8</f>
        <v>V24</v>
      </c>
      <c r="D8" s="17" t="str">
        <f>'Grand Prix 2016'!D8</f>
        <v>BARTŁOMIEJ KUBKOWSKI</v>
      </c>
      <c r="E8" s="8">
        <f>'Grand Prix 2016'!E8</f>
        <v>1995</v>
      </c>
      <c r="F8" s="16">
        <v>0</v>
      </c>
      <c r="G8" s="16">
        <f>F8/18</f>
        <v>0</v>
      </c>
      <c r="H8" s="16">
        <f>G8*15</f>
        <v>0</v>
      </c>
      <c r="I8" s="10">
        <v>0</v>
      </c>
    </row>
    <row r="9" spans="1:9" x14ac:dyDescent="0.25">
      <c r="B9" s="6"/>
      <c r="C9" s="10" t="str">
        <f>'Grand Prix 2016'!C9</f>
        <v>V44</v>
      </c>
      <c r="D9" s="17" t="str">
        <f>'Grand Prix 2016'!D9</f>
        <v>PAWEŁ GREGOROWICZ</v>
      </c>
      <c r="E9" s="8">
        <f>'Grand Prix 2016'!E9</f>
        <v>1975</v>
      </c>
      <c r="F9" s="16">
        <v>0</v>
      </c>
      <c r="G9" s="16">
        <f>F9/35</f>
        <v>0</v>
      </c>
      <c r="H9" s="16">
        <f>G9*15</f>
        <v>0</v>
      </c>
      <c r="I9" s="10">
        <v>0</v>
      </c>
    </row>
    <row r="10" spans="1:9" x14ac:dyDescent="0.25">
      <c r="B10" s="71" t="s">
        <v>5</v>
      </c>
      <c r="C10" s="71"/>
      <c r="D10" s="71"/>
      <c r="E10" s="71"/>
      <c r="F10" s="71"/>
      <c r="G10" s="71"/>
      <c r="H10" s="71"/>
      <c r="I10" s="60">
        <f>SUM(I6:I9)</f>
        <v>0</v>
      </c>
    </row>
    <row r="11" spans="1:9" x14ac:dyDescent="0.25">
      <c r="B11" s="14"/>
      <c r="C11" s="14"/>
      <c r="D11" s="14"/>
      <c r="E11" s="14"/>
      <c r="F11" s="14"/>
      <c r="G11" s="14"/>
      <c r="H11" s="14"/>
      <c r="I11" s="15"/>
    </row>
    <row r="12" spans="1:9" x14ac:dyDescent="0.25">
      <c r="A12" s="1">
        <v>2</v>
      </c>
      <c r="B12" s="74" t="str">
        <f>'Grand Prix 2016'!B12:I12</f>
        <v>Komanda "PREGEL"</v>
      </c>
      <c r="C12" s="74"/>
      <c r="D12" s="74"/>
      <c r="E12" s="74"/>
      <c r="F12" s="74"/>
      <c r="G12" s="74"/>
      <c r="H12" s="74"/>
      <c r="I12" s="74"/>
    </row>
    <row r="14" spans="1:9" ht="42.75" x14ac:dyDescent="0.25">
      <c r="B14" s="48" t="s">
        <v>38</v>
      </c>
      <c r="C14" s="49" t="s">
        <v>10</v>
      </c>
      <c r="D14" s="48" t="s">
        <v>0</v>
      </c>
      <c r="E14" s="48" t="s">
        <v>1</v>
      </c>
      <c r="F14" s="50" t="s">
        <v>22</v>
      </c>
      <c r="G14" s="56" t="s">
        <v>2</v>
      </c>
      <c r="H14" s="56" t="s">
        <v>3</v>
      </c>
      <c r="I14" s="59" t="s">
        <v>4</v>
      </c>
    </row>
    <row r="15" spans="1:9" x14ac:dyDescent="0.25">
      <c r="B15" s="6">
        <v>1800</v>
      </c>
      <c r="C15" s="10" t="str">
        <f>'Grand Prix 2016'!C15</f>
        <v>M59</v>
      </c>
      <c r="D15" s="10" t="str">
        <f>'Grand Prix 2016'!D15</f>
        <v>Aleshchenko Natalia</v>
      </c>
      <c r="E15" s="10">
        <f>'Grand Prix 2016'!E15</f>
        <v>1957</v>
      </c>
      <c r="F15" s="16">
        <v>0</v>
      </c>
      <c r="G15" s="16">
        <f>F15/18</f>
        <v>0</v>
      </c>
      <c r="H15" s="16">
        <f>G15*15</f>
        <v>0</v>
      </c>
      <c r="I15" s="10">
        <v>0</v>
      </c>
    </row>
    <row r="16" spans="1:9" x14ac:dyDescent="0.25">
      <c r="B16" s="6">
        <v>1800</v>
      </c>
      <c r="C16" s="10" t="str">
        <f>'Grand Prix 2016'!C16</f>
        <v>M29</v>
      </c>
      <c r="D16" s="10" t="str">
        <f>'Grand Prix 2016'!D16</f>
        <v>Sych Regina</v>
      </c>
      <c r="E16" s="10">
        <f>'Grand Prix 2016'!E16</f>
        <v>1987</v>
      </c>
      <c r="F16" s="16">
        <v>0</v>
      </c>
      <c r="G16" s="16">
        <f>F16/35</f>
        <v>0</v>
      </c>
      <c r="H16" s="16">
        <f>G16*15</f>
        <v>0</v>
      </c>
      <c r="I16" s="10">
        <v>0</v>
      </c>
    </row>
    <row r="17" spans="1:15" x14ac:dyDescent="0.25">
      <c r="B17" s="6">
        <v>3500</v>
      </c>
      <c r="C17" s="10" t="str">
        <f>'Grand Prix 2016'!C17</f>
        <v>V49</v>
      </c>
      <c r="D17" s="10" t="str">
        <f>'Grand Prix 2016'!D17</f>
        <v>Smirnov Aleksandr</v>
      </c>
      <c r="E17" s="10">
        <f>'Grand Prix 2016'!E17</f>
        <v>1968</v>
      </c>
      <c r="F17" s="16">
        <v>0</v>
      </c>
      <c r="G17" s="16">
        <f>F17/18</f>
        <v>0</v>
      </c>
      <c r="H17" s="16">
        <f>G17*15</f>
        <v>0</v>
      </c>
      <c r="I17" s="10">
        <v>0</v>
      </c>
    </row>
    <row r="18" spans="1:15" x14ac:dyDescent="0.25">
      <c r="B18" s="6">
        <v>3500</v>
      </c>
      <c r="C18" s="10" t="str">
        <f>'Grand Prix 2016'!C18</f>
        <v>V24</v>
      </c>
      <c r="D18" s="10" t="str">
        <f>'Grand Prix 2016'!D18</f>
        <v>Kolesov Sergei</v>
      </c>
      <c r="E18" s="10">
        <f>'Grand Prix 2016'!E18</f>
        <v>1997</v>
      </c>
      <c r="F18" s="16">
        <v>0</v>
      </c>
      <c r="G18" s="16">
        <f>F18/35</f>
        <v>0</v>
      </c>
      <c r="H18" s="16">
        <f>G18*15</f>
        <v>0</v>
      </c>
      <c r="I18" s="10">
        <v>0</v>
      </c>
    </row>
    <row r="19" spans="1:15" x14ac:dyDescent="0.25">
      <c r="B19" s="71" t="s">
        <v>5</v>
      </c>
      <c r="C19" s="71"/>
      <c r="D19" s="71"/>
      <c r="E19" s="71"/>
      <c r="F19" s="71"/>
      <c r="G19" s="71"/>
      <c r="H19" s="71"/>
      <c r="I19" s="60">
        <f>SUM(I15:I18)</f>
        <v>0</v>
      </c>
    </row>
    <row r="21" spans="1:15" x14ac:dyDescent="0.25">
      <c r="A21" s="1">
        <v>3</v>
      </c>
      <c r="B21" s="74" t="str">
        <f>'Grand Prix 2016'!B22:I22</f>
        <v>Komanda "ILGAPLAUKIAI"</v>
      </c>
      <c r="C21" s="74"/>
      <c r="D21" s="74"/>
      <c r="E21" s="74"/>
      <c r="F21" s="74"/>
      <c r="G21" s="74"/>
      <c r="H21" s="74"/>
      <c r="I21" s="74"/>
    </row>
    <row r="23" spans="1:15" ht="42.75" x14ac:dyDescent="0.25">
      <c r="B23" s="48" t="s">
        <v>38</v>
      </c>
      <c r="C23" s="49" t="s">
        <v>10</v>
      </c>
      <c r="D23" s="48" t="s">
        <v>0</v>
      </c>
      <c r="E23" s="48" t="s">
        <v>1</v>
      </c>
      <c r="F23" s="50" t="s">
        <v>22</v>
      </c>
      <c r="G23" s="56" t="s">
        <v>2</v>
      </c>
      <c r="H23" s="56" t="s">
        <v>3</v>
      </c>
      <c r="I23" s="59" t="s">
        <v>4</v>
      </c>
    </row>
    <row r="24" spans="1:15" x14ac:dyDescent="0.25">
      <c r="B24" s="6"/>
      <c r="C24" s="6" t="str">
        <f>'Grand Prix 2016'!C25</f>
        <v>V39</v>
      </c>
      <c r="D24" s="6" t="str">
        <f>'Grand Prix 2016'!D25</f>
        <v>Pavel PROTAŠČIUK</v>
      </c>
      <c r="E24" s="6">
        <f>'Grand Prix 2016'!E25</f>
        <v>1979</v>
      </c>
      <c r="F24" s="16">
        <v>0</v>
      </c>
      <c r="G24" s="16">
        <f>F24/18</f>
        <v>0</v>
      </c>
      <c r="H24" s="16">
        <f>G24*15</f>
        <v>0</v>
      </c>
      <c r="I24" s="10">
        <v>0</v>
      </c>
      <c r="O24" s="29"/>
    </row>
    <row r="25" spans="1:15" x14ac:dyDescent="0.25">
      <c r="B25" s="6"/>
      <c r="C25" s="6" t="str">
        <f>'Grand Prix 2016'!C26</f>
        <v>M24</v>
      </c>
      <c r="D25" s="6" t="str">
        <f>'Grand Prix 2016'!D26</f>
        <v>Viktorija ŠULGAITĖ</v>
      </c>
      <c r="E25" s="6">
        <f>'Grand Prix 2016'!E26</f>
        <v>1998</v>
      </c>
      <c r="F25" s="16">
        <v>0</v>
      </c>
      <c r="G25" s="16">
        <f>F25/18</f>
        <v>0</v>
      </c>
      <c r="H25" s="16">
        <f>G25*15</f>
        <v>0</v>
      </c>
      <c r="I25" s="10">
        <v>0</v>
      </c>
      <c r="O25" s="29"/>
    </row>
    <row r="26" spans="1:15" x14ac:dyDescent="0.25">
      <c r="B26" s="6"/>
      <c r="C26" s="6" t="str">
        <f>'Grand Prix 2016'!C27</f>
        <v>M17</v>
      </c>
      <c r="D26" s="6" t="str">
        <f>'Grand Prix 2016'!D27</f>
        <v>Deimantė IVANAUSKAITĖ</v>
      </c>
      <c r="E26" s="6">
        <f>'Grand Prix 2016'!E27</f>
        <v>1999</v>
      </c>
      <c r="F26" s="16">
        <v>0</v>
      </c>
      <c r="G26" s="16">
        <f>F26/35</f>
        <v>0</v>
      </c>
      <c r="H26" s="16">
        <f>G26*15</f>
        <v>0</v>
      </c>
      <c r="I26" s="10">
        <v>0</v>
      </c>
      <c r="O26" s="29"/>
    </row>
    <row r="27" spans="1:15" x14ac:dyDescent="0.25">
      <c r="B27" s="6"/>
      <c r="C27" s="6" t="str">
        <f>'Grand Prix 2016'!C28</f>
        <v>V54</v>
      </c>
      <c r="D27" s="6" t="str">
        <f>'Grand Prix 2016'!D28</f>
        <v>Vaidotas GUMBIS</v>
      </c>
      <c r="E27" s="6">
        <f>'Grand Prix 2016'!E28</f>
        <v>1966</v>
      </c>
      <c r="F27" s="16">
        <v>0</v>
      </c>
      <c r="G27" s="16">
        <f>F27/35</f>
        <v>0</v>
      </c>
      <c r="H27" s="16">
        <f>G27*15</f>
        <v>0</v>
      </c>
      <c r="I27" s="10">
        <v>0</v>
      </c>
    </row>
    <row r="28" spans="1:15" x14ac:dyDescent="0.25">
      <c r="B28" s="71" t="s">
        <v>5</v>
      </c>
      <c r="C28" s="71"/>
      <c r="D28" s="71"/>
      <c r="E28" s="71"/>
      <c r="F28" s="71"/>
      <c r="G28" s="71"/>
      <c r="H28" s="71"/>
      <c r="I28" s="60">
        <f>SUM(I24:I27)</f>
        <v>0</v>
      </c>
    </row>
    <row r="30" spans="1:15" x14ac:dyDescent="0.25">
      <c r="A30" s="1">
        <v>4</v>
      </c>
      <c r="B30" s="74" t="str">
        <f>'Grand Prix 2016'!B31:I31</f>
        <v>Komanda "STORKS"</v>
      </c>
      <c r="C30" s="74"/>
      <c r="D30" s="74"/>
      <c r="E30" s="74"/>
      <c r="F30" s="74"/>
      <c r="G30" s="74"/>
      <c r="H30" s="74"/>
      <c r="I30" s="74"/>
    </row>
    <row r="32" spans="1:15" ht="42.75" x14ac:dyDescent="0.25">
      <c r="B32" s="48" t="s">
        <v>38</v>
      </c>
      <c r="C32" s="49" t="s">
        <v>10</v>
      </c>
      <c r="D32" s="48" t="s">
        <v>0</v>
      </c>
      <c r="E32" s="48" t="s">
        <v>1</v>
      </c>
      <c r="F32" s="50" t="s">
        <v>22</v>
      </c>
      <c r="G32" s="56" t="s">
        <v>2</v>
      </c>
      <c r="H32" s="56" t="s">
        <v>3</v>
      </c>
      <c r="I32" s="59" t="s">
        <v>4</v>
      </c>
    </row>
    <row r="33" spans="1:9" x14ac:dyDescent="0.25">
      <c r="B33" s="6"/>
      <c r="C33" s="6" t="str">
        <f>'Grand Prix 2016'!C34</f>
        <v>V64</v>
      </c>
      <c r="D33" s="6" t="str">
        <f>'Grand Prix 2016'!D34</f>
        <v>Stefan Bronislaw SKRZYPEK</v>
      </c>
      <c r="E33" s="6">
        <f>'Grand Prix 2016'!E34</f>
        <v>1956</v>
      </c>
      <c r="F33" s="16">
        <v>0</v>
      </c>
      <c r="G33" s="16">
        <f>F33/35</f>
        <v>0</v>
      </c>
      <c r="H33" s="16">
        <f>G33*15</f>
        <v>0</v>
      </c>
      <c r="I33" s="10">
        <v>0</v>
      </c>
    </row>
    <row r="34" spans="1:9" x14ac:dyDescent="0.25">
      <c r="B34" s="6"/>
      <c r="C34" s="6" t="str">
        <f>'Grand Prix 2016'!C35</f>
        <v>M59</v>
      </c>
      <c r="D34" s="6" t="str">
        <f>'Grand Prix 2016'!D35</f>
        <v>Ewa SZALA</v>
      </c>
      <c r="E34" s="6">
        <f>'Grand Prix 2016'!E35</f>
        <v>1959</v>
      </c>
      <c r="F34" s="16">
        <v>0</v>
      </c>
      <c r="G34" s="16">
        <f>F34/18</f>
        <v>0</v>
      </c>
      <c r="H34" s="16">
        <f>G34*15</f>
        <v>0</v>
      </c>
      <c r="I34" s="10">
        <v>0</v>
      </c>
    </row>
    <row r="35" spans="1:9" x14ac:dyDescent="0.25">
      <c r="B35" s="6"/>
      <c r="C35" s="6" t="str">
        <f>'Grand Prix 2016'!C36</f>
        <v>V24</v>
      </c>
      <c r="D35" s="6" t="str">
        <f>'Grand Prix 2016'!D36</f>
        <v>Arkadiusz OSSES</v>
      </c>
      <c r="E35" s="6">
        <f>'Grand Prix 2016'!E36</f>
        <v>1995</v>
      </c>
      <c r="F35" s="16">
        <v>0</v>
      </c>
      <c r="G35" s="16">
        <f>F35/35</f>
        <v>0</v>
      </c>
      <c r="H35" s="16">
        <f>G35*15</f>
        <v>0</v>
      </c>
      <c r="I35" s="10">
        <v>0</v>
      </c>
    </row>
    <row r="36" spans="1:9" x14ac:dyDescent="0.25">
      <c r="B36" s="6"/>
      <c r="C36" s="6" t="str">
        <f>'Grand Prix 2016'!C37</f>
        <v>V49</v>
      </c>
      <c r="D36" s="6" t="str">
        <f>'Grand Prix 2016'!D37</f>
        <v>Marek Jerzy ROTHER</v>
      </c>
      <c r="E36" s="6">
        <f>'Grand Prix 2016'!E37</f>
        <v>1968</v>
      </c>
      <c r="F36" s="16">
        <v>0</v>
      </c>
      <c r="G36" s="16">
        <f>F36/35</f>
        <v>0</v>
      </c>
      <c r="H36" s="16">
        <f>G36*15</f>
        <v>0</v>
      </c>
      <c r="I36" s="10">
        <v>0</v>
      </c>
    </row>
    <row r="37" spans="1:9" x14ac:dyDescent="0.25">
      <c r="B37" s="71" t="s">
        <v>5</v>
      </c>
      <c r="C37" s="71"/>
      <c r="D37" s="71"/>
      <c r="E37" s="71"/>
      <c r="F37" s="71"/>
      <c r="G37" s="71"/>
      <c r="H37" s="71"/>
      <c r="I37" s="60">
        <f>SUM(I33:I36)</f>
        <v>0</v>
      </c>
    </row>
    <row r="39" spans="1:9" x14ac:dyDescent="0.25">
      <c r="A39" s="1">
        <v>5</v>
      </c>
      <c r="B39" s="74" t="str">
        <f>'Grand Prix 2016'!B40:I40</f>
        <v>Komanda "BIJAI"</v>
      </c>
      <c r="C39" s="74"/>
      <c r="D39" s="74"/>
      <c r="E39" s="74"/>
      <c r="F39" s="74"/>
      <c r="G39" s="74"/>
      <c r="H39" s="74"/>
      <c r="I39" s="74"/>
    </row>
    <row r="41" spans="1:9" ht="42.75" x14ac:dyDescent="0.25">
      <c r="B41" s="48" t="s">
        <v>38</v>
      </c>
      <c r="C41" s="49" t="s">
        <v>10</v>
      </c>
      <c r="D41" s="48" t="s">
        <v>0</v>
      </c>
      <c r="E41" s="48" t="s">
        <v>1</v>
      </c>
      <c r="F41" s="50" t="s">
        <v>22</v>
      </c>
      <c r="G41" s="56" t="s">
        <v>2</v>
      </c>
      <c r="H41" s="56" t="s">
        <v>3</v>
      </c>
      <c r="I41" s="59" t="s">
        <v>4</v>
      </c>
    </row>
    <row r="42" spans="1:9" x14ac:dyDescent="0.25">
      <c r="B42" s="6"/>
      <c r="C42" s="6" t="str">
        <f>'Grand Prix 2016'!C43</f>
        <v>M49</v>
      </c>
      <c r="D42" s="6" t="str">
        <f>'Grand Prix 2016'!D43</f>
        <v>Jolanta DULEVIČIENĖ</v>
      </c>
      <c r="E42" s="6">
        <f>'Grand Prix 2016'!E43</f>
        <v>1967</v>
      </c>
      <c r="F42" s="16">
        <v>0</v>
      </c>
      <c r="G42" s="16">
        <f>F42/18</f>
        <v>0</v>
      </c>
      <c r="H42" s="16">
        <f>G42*15</f>
        <v>0</v>
      </c>
      <c r="I42" s="10">
        <v>0</v>
      </c>
    </row>
    <row r="43" spans="1:9" x14ac:dyDescent="0.25">
      <c r="B43" s="6"/>
      <c r="C43" s="6" t="str">
        <f>'Grand Prix 2016'!C44</f>
        <v>M54</v>
      </c>
      <c r="D43" s="6" t="str">
        <f>'Grand Prix 2016'!D44</f>
        <v>Ilze AIGARE</v>
      </c>
      <c r="E43" s="6">
        <f>'Grand Prix 2016'!E44</f>
        <v>1965</v>
      </c>
      <c r="F43" s="16">
        <v>0</v>
      </c>
      <c r="G43" s="16">
        <f>F43/18</f>
        <v>0</v>
      </c>
      <c r="H43" s="16">
        <f>G43*15</f>
        <v>0</v>
      </c>
      <c r="I43" s="10">
        <v>0</v>
      </c>
    </row>
    <row r="44" spans="1:9" x14ac:dyDescent="0.25">
      <c r="B44" s="6"/>
      <c r="C44" s="6" t="str">
        <f>'Grand Prix 2016'!C45</f>
        <v>V24</v>
      </c>
      <c r="D44" s="6" t="str">
        <f>'Grand Prix 2016'!D45</f>
        <v>Arvis AIGARS</v>
      </c>
      <c r="E44" s="6">
        <f>'Grand Prix 2016'!E45</f>
        <v>1997</v>
      </c>
      <c r="F44" s="16">
        <v>0</v>
      </c>
      <c r="G44" s="16">
        <f>F44/35</f>
        <v>0</v>
      </c>
      <c r="H44" s="16">
        <f>G44*15</f>
        <v>0</v>
      </c>
      <c r="I44" s="10">
        <v>0</v>
      </c>
    </row>
    <row r="45" spans="1:9" x14ac:dyDescent="0.25">
      <c r="B45" s="6"/>
      <c r="C45" s="6" t="str">
        <f>'Grand Prix 2016'!C46</f>
        <v>M64</v>
      </c>
      <c r="D45" s="6" t="str">
        <f>'Grand Prix 2016'!D46</f>
        <v>Birutė STATKEVIČIENĖ</v>
      </c>
      <c r="E45" s="6">
        <f>'Grand Prix 2016'!E46</f>
        <v>1953</v>
      </c>
      <c r="F45" s="16">
        <v>0</v>
      </c>
      <c r="G45" s="16">
        <f>F45/35</f>
        <v>0</v>
      </c>
      <c r="H45" s="16">
        <f>G45*15</f>
        <v>0</v>
      </c>
      <c r="I45" s="10">
        <v>0</v>
      </c>
    </row>
    <row r="46" spans="1:9" x14ac:dyDescent="0.25">
      <c r="B46" s="71" t="s">
        <v>5</v>
      </c>
      <c r="C46" s="71"/>
      <c r="D46" s="71"/>
      <c r="E46" s="71"/>
      <c r="F46" s="71"/>
      <c r="G46" s="71"/>
      <c r="H46" s="71"/>
      <c r="I46" s="60">
        <f>SUM(I42:I45)</f>
        <v>0</v>
      </c>
    </row>
    <row r="48" spans="1:9" x14ac:dyDescent="0.25">
      <c r="A48" s="1">
        <v>6</v>
      </c>
      <c r="B48" s="74" t="str">
        <f>'Grand Prix 2016'!B50:I50</f>
        <v>Komanda "DELFINAS"</v>
      </c>
      <c r="C48" s="74"/>
      <c r="D48" s="74"/>
      <c r="E48" s="74"/>
      <c r="F48" s="74"/>
      <c r="G48" s="74"/>
      <c r="H48" s="74"/>
      <c r="I48" s="74"/>
    </row>
    <row r="50" spans="1:9" ht="42.75" x14ac:dyDescent="0.25">
      <c r="B50" s="48" t="s">
        <v>38</v>
      </c>
      <c r="C50" s="49" t="s">
        <v>10</v>
      </c>
      <c r="D50" s="48" t="s">
        <v>0</v>
      </c>
      <c r="E50" s="48" t="s">
        <v>1</v>
      </c>
      <c r="F50" s="50" t="s">
        <v>22</v>
      </c>
      <c r="G50" s="56" t="s">
        <v>2</v>
      </c>
      <c r="H50" s="56" t="s">
        <v>3</v>
      </c>
      <c r="I50" s="59" t="s">
        <v>4</v>
      </c>
    </row>
    <row r="51" spans="1:9" x14ac:dyDescent="0.25">
      <c r="B51" s="6"/>
      <c r="C51" s="6" t="str">
        <f>'Grand Prix 2016'!C53</f>
        <v>V59</v>
      </c>
      <c r="D51" s="6" t="str">
        <f>'Grand Prix 2016'!D53</f>
        <v>Eduardas BABELIS</v>
      </c>
      <c r="E51" s="6">
        <f>'Grand Prix 2016'!E53</f>
        <v>1961</v>
      </c>
      <c r="F51" s="16">
        <v>0</v>
      </c>
      <c r="G51" s="16">
        <f>F51/18</f>
        <v>0</v>
      </c>
      <c r="H51" s="16">
        <f>G51*15</f>
        <v>0</v>
      </c>
      <c r="I51" s="10">
        <v>0</v>
      </c>
    </row>
    <row r="52" spans="1:9" x14ac:dyDescent="0.25">
      <c r="B52" s="6"/>
      <c r="C52" s="6" t="str">
        <f>'Grand Prix 2016'!C54</f>
        <v>M49</v>
      </c>
      <c r="D52" s="6" t="str">
        <f>'Grand Prix 2016'!D54</f>
        <v>Aušra GRABAUSKIENĖ</v>
      </c>
      <c r="E52" s="6">
        <f>'Grand Prix 2016'!E54</f>
        <v>1969</v>
      </c>
      <c r="F52" s="16">
        <v>0</v>
      </c>
      <c r="G52" s="16">
        <f>F52/18</f>
        <v>0</v>
      </c>
      <c r="H52" s="16">
        <f>G52*15</f>
        <v>0</v>
      </c>
      <c r="I52" s="10">
        <v>0</v>
      </c>
    </row>
    <row r="53" spans="1:9" x14ac:dyDescent="0.25">
      <c r="B53" s="6"/>
      <c r="C53" s="6" t="str">
        <f>'Grand Prix 2016'!C55</f>
        <v>V17</v>
      </c>
      <c r="D53" s="6" t="str">
        <f>'Grand Prix 2016'!D55</f>
        <v>Dominykas LŪŠYS</v>
      </c>
      <c r="E53" s="6">
        <f>'Grand Prix 2016'!E55</f>
        <v>1995</v>
      </c>
      <c r="F53" s="16">
        <v>0</v>
      </c>
      <c r="G53" s="16">
        <f>F53/35</f>
        <v>0</v>
      </c>
      <c r="H53" s="16">
        <f>G53*15</f>
        <v>0</v>
      </c>
      <c r="I53" s="10">
        <v>0</v>
      </c>
    </row>
    <row r="54" spans="1:9" x14ac:dyDescent="0.25">
      <c r="B54" s="6"/>
      <c r="C54" s="6" t="str">
        <f>'Grand Prix 2016'!C56</f>
        <v>V44</v>
      </c>
      <c r="D54" s="6" t="str">
        <f>'Grand Prix 2016'!D56</f>
        <v>Marius JANKAUSKAS</v>
      </c>
      <c r="E54" s="6">
        <f>'Grand Prix 2016'!E56</f>
        <v>1972</v>
      </c>
      <c r="F54" s="16">
        <v>0</v>
      </c>
      <c r="G54" s="16">
        <f>F54/35</f>
        <v>0</v>
      </c>
      <c r="H54" s="16">
        <f>G54*15</f>
        <v>0</v>
      </c>
      <c r="I54" s="10">
        <v>0</v>
      </c>
    </row>
    <row r="55" spans="1:9" x14ac:dyDescent="0.25">
      <c r="B55" s="71" t="s">
        <v>5</v>
      </c>
      <c r="C55" s="71"/>
      <c r="D55" s="71"/>
      <c r="E55" s="71"/>
      <c r="F55" s="71"/>
      <c r="G55" s="71"/>
      <c r="H55" s="71"/>
      <c r="I55" s="60">
        <f>SUM(I51:I54)</f>
        <v>0</v>
      </c>
    </row>
    <row r="56" spans="1:9" x14ac:dyDescent="0.25">
      <c r="B56" s="14"/>
      <c r="C56" s="14"/>
      <c r="D56" s="14"/>
      <c r="E56" s="14"/>
      <c r="F56" s="14"/>
      <c r="G56" s="14"/>
      <c r="H56" s="14"/>
      <c r="I56" s="15"/>
    </row>
    <row r="57" spans="1:9" x14ac:dyDescent="0.25">
      <c r="A57" s="1">
        <v>7</v>
      </c>
      <c r="B57" s="74" t="str">
        <f>'Grand Prix 2016'!B62:I62</f>
        <v>Komanda "ORCOS"</v>
      </c>
      <c r="C57" s="74"/>
      <c r="D57" s="74"/>
      <c r="E57" s="74"/>
      <c r="F57" s="74"/>
      <c r="G57" s="74"/>
      <c r="H57" s="74"/>
      <c r="I57" s="74"/>
    </row>
    <row r="59" spans="1:9" ht="42.75" x14ac:dyDescent="0.25">
      <c r="B59" s="48" t="s">
        <v>38</v>
      </c>
      <c r="C59" s="49" t="s">
        <v>10</v>
      </c>
      <c r="D59" s="48" t="s">
        <v>0</v>
      </c>
      <c r="E59" s="48" t="s">
        <v>1</v>
      </c>
      <c r="F59" s="50" t="s">
        <v>22</v>
      </c>
      <c r="G59" s="56" t="s">
        <v>2</v>
      </c>
      <c r="H59" s="56" t="s">
        <v>3</v>
      </c>
      <c r="I59" s="59" t="s">
        <v>4</v>
      </c>
    </row>
    <row r="60" spans="1:9" x14ac:dyDescent="0.25">
      <c r="B60" s="6"/>
      <c r="C60" s="6" t="str">
        <f>'Grand Prix 2016'!C65</f>
        <v>V44</v>
      </c>
      <c r="D60" s="6" t="str">
        <f>'Grand Prix 2016'!D65</f>
        <v>Martynas TINFAVIČIUS</v>
      </c>
      <c r="E60" s="6">
        <f>'Grand Prix 2016'!E65</f>
        <v>1974</v>
      </c>
      <c r="F60" s="16">
        <v>0</v>
      </c>
      <c r="G60" s="16">
        <f>F60/18</f>
        <v>0</v>
      </c>
      <c r="H60" s="16">
        <f>G60*15</f>
        <v>0</v>
      </c>
      <c r="I60" s="10">
        <v>0</v>
      </c>
    </row>
    <row r="61" spans="1:9" x14ac:dyDescent="0.25">
      <c r="B61" s="6"/>
      <c r="C61" s="6" t="str">
        <f>'Grand Prix 2016'!C66</f>
        <v>M54</v>
      </c>
      <c r="D61" s="6" t="str">
        <f>'Grand Prix 2016'!D66</f>
        <v>Aida VILIMIENĖ</v>
      </c>
      <c r="E61" s="6">
        <f>'Grand Prix 2016'!E66</f>
        <v>1962</v>
      </c>
      <c r="F61" s="16">
        <v>0</v>
      </c>
      <c r="G61" s="16">
        <f>F61/35</f>
        <v>0</v>
      </c>
      <c r="H61" s="16">
        <f>G61*15</f>
        <v>0</v>
      </c>
      <c r="I61" s="10">
        <v>0</v>
      </c>
    </row>
    <row r="62" spans="1:9" x14ac:dyDescent="0.25">
      <c r="B62" s="6"/>
      <c r="C62" s="6" t="str">
        <f>'Grand Prix 2016'!C67</f>
        <v>V24</v>
      </c>
      <c r="D62" s="6" t="str">
        <f>'Grand Prix 2016'!D67</f>
        <v>Grantas DAPKUS</v>
      </c>
      <c r="E62" s="6">
        <f>'Grand Prix 2016'!E67</f>
        <v>1996</v>
      </c>
      <c r="F62" s="16">
        <v>0</v>
      </c>
      <c r="G62" s="16">
        <f>F62/18</f>
        <v>0</v>
      </c>
      <c r="H62" s="16">
        <f>G62*15</f>
        <v>0</v>
      </c>
      <c r="I62" s="10">
        <v>0</v>
      </c>
    </row>
    <row r="63" spans="1:9" x14ac:dyDescent="0.25">
      <c r="B63" s="6"/>
      <c r="C63" s="6" t="str">
        <f>'Grand Prix 2016'!C68</f>
        <v>V54</v>
      </c>
      <c r="D63" s="6" t="str">
        <f>'Grand Prix 2016'!D68</f>
        <v>Vilmantas KRASAUSKAS</v>
      </c>
      <c r="E63" s="6">
        <f>'Grand Prix 2016'!E68</f>
        <v>1964</v>
      </c>
      <c r="F63" s="16">
        <v>0</v>
      </c>
      <c r="G63" s="16">
        <f>F63/35</f>
        <v>0</v>
      </c>
      <c r="H63" s="16">
        <f>G63*15</f>
        <v>0</v>
      </c>
      <c r="I63" s="10">
        <v>0</v>
      </c>
    </row>
    <row r="64" spans="1:9" x14ac:dyDescent="0.25">
      <c r="B64" s="71" t="s">
        <v>5</v>
      </c>
      <c r="C64" s="71"/>
      <c r="D64" s="71"/>
      <c r="E64" s="71"/>
      <c r="F64" s="71"/>
      <c r="G64" s="71"/>
      <c r="H64" s="71"/>
      <c r="I64" s="60">
        <f>SUM(I60:I63)</f>
        <v>0</v>
      </c>
    </row>
    <row r="65" spans="1:9" x14ac:dyDescent="0.25">
      <c r="B65" s="14"/>
      <c r="C65" s="14"/>
      <c r="D65" s="14"/>
      <c r="E65" s="14"/>
      <c r="F65" s="14"/>
      <c r="G65" s="14"/>
      <c r="H65" s="14"/>
      <c r="I65" s="15"/>
    </row>
    <row r="66" spans="1:9" x14ac:dyDescent="0.25">
      <c r="A66" s="1">
        <v>8</v>
      </c>
      <c r="B66" s="74" t="str">
        <f>'Grand Prix 2016'!B71:I71</f>
        <v>Komanda "PASAKA"</v>
      </c>
      <c r="C66" s="74"/>
      <c r="D66" s="74"/>
      <c r="E66" s="74"/>
      <c r="F66" s="74"/>
      <c r="G66" s="74"/>
      <c r="H66" s="74"/>
      <c r="I66" s="74"/>
    </row>
    <row r="68" spans="1:9" ht="42.75" x14ac:dyDescent="0.25">
      <c r="B68" s="48" t="s">
        <v>38</v>
      </c>
      <c r="C68" s="49" t="s">
        <v>10</v>
      </c>
      <c r="D68" s="48" t="s">
        <v>0</v>
      </c>
      <c r="E68" s="48" t="s">
        <v>1</v>
      </c>
      <c r="F68" s="50" t="s">
        <v>22</v>
      </c>
      <c r="G68" s="56" t="s">
        <v>2</v>
      </c>
      <c r="H68" s="56" t="s">
        <v>3</v>
      </c>
      <c r="I68" s="59" t="s">
        <v>4</v>
      </c>
    </row>
    <row r="69" spans="1:9" x14ac:dyDescent="0.25">
      <c r="B69" s="6"/>
      <c r="C69" s="6" t="str">
        <f>'Grand Prix 2016'!C74</f>
        <v>V65</v>
      </c>
      <c r="D69" s="6" t="str">
        <f>'Grand Prix 2016'!D74</f>
        <v>Viktoras SNIEŠKA</v>
      </c>
      <c r="E69" s="6">
        <f>'Grand Prix 2016'!E74</f>
        <v>1947</v>
      </c>
      <c r="F69" s="16">
        <v>0</v>
      </c>
      <c r="G69" s="16">
        <f>F69/18</f>
        <v>0</v>
      </c>
      <c r="H69" s="16">
        <f>G69*15</f>
        <v>0</v>
      </c>
      <c r="I69" s="10">
        <v>0</v>
      </c>
    </row>
    <row r="70" spans="1:9" x14ac:dyDescent="0.25">
      <c r="B70" s="6"/>
      <c r="C70" s="6" t="str">
        <f>'Grand Prix 2016'!C75</f>
        <v>M17</v>
      </c>
      <c r="D70" s="6" t="str">
        <f>'Grand Prix 2016'!D75</f>
        <v>Greta GATAVECKAITĖ</v>
      </c>
      <c r="E70" s="6">
        <f>'Grand Prix 2016'!E75</f>
        <v>2000</v>
      </c>
      <c r="F70" s="16">
        <v>0</v>
      </c>
      <c r="G70" s="16">
        <f>F70/18</f>
        <v>0</v>
      </c>
      <c r="H70" s="16">
        <f>G70*15</f>
        <v>0</v>
      </c>
      <c r="I70" s="10">
        <v>0</v>
      </c>
    </row>
    <row r="71" spans="1:9" x14ac:dyDescent="0.25">
      <c r="B71" s="6"/>
      <c r="C71" s="6" t="str">
        <f>'Grand Prix 2016'!C76</f>
        <v>V17</v>
      </c>
      <c r="D71" s="6" t="str">
        <f>'Grand Prix 2016'!D76</f>
        <v>Gedvydas MASIULIS</v>
      </c>
      <c r="E71" s="6">
        <f>'Grand Prix 2016'!E76</f>
        <v>2000</v>
      </c>
      <c r="F71" s="16">
        <v>0</v>
      </c>
      <c r="G71" s="16">
        <f>F71/35</f>
        <v>0</v>
      </c>
      <c r="H71" s="16">
        <f>G71*15</f>
        <v>0</v>
      </c>
      <c r="I71" s="10">
        <v>0</v>
      </c>
    </row>
    <row r="72" spans="1:9" x14ac:dyDescent="0.25">
      <c r="B72" s="6"/>
      <c r="C72" s="6" t="str">
        <f>'Grand Prix 2016'!C77</f>
        <v>V17</v>
      </c>
      <c r="D72" s="6" t="str">
        <f>'Grand Prix 2016'!D77</f>
        <v>Deividas IVANAUSKAS</v>
      </c>
      <c r="E72" s="6">
        <f>'Grand Prix 2016'!E77</f>
        <v>1999</v>
      </c>
      <c r="F72" s="16">
        <v>0</v>
      </c>
      <c r="G72" s="16">
        <f>F72/35</f>
        <v>0</v>
      </c>
      <c r="H72" s="16">
        <f>G72*15</f>
        <v>0</v>
      </c>
      <c r="I72" s="10">
        <v>0</v>
      </c>
    </row>
    <row r="73" spans="1:9" x14ac:dyDescent="0.25">
      <c r="B73" s="71" t="s">
        <v>5</v>
      </c>
      <c r="C73" s="71"/>
      <c r="D73" s="71"/>
      <c r="E73" s="71"/>
      <c r="F73" s="71"/>
      <c r="G73" s="71"/>
      <c r="H73" s="71"/>
      <c r="I73" s="60">
        <f>SUM(I69:I72)</f>
        <v>0</v>
      </c>
    </row>
    <row r="75" spans="1:9" x14ac:dyDescent="0.25">
      <c r="A75" s="1">
        <v>9</v>
      </c>
      <c r="B75" s="74" t="e">
        <f>'Grand Prix 2016'!#REF!</f>
        <v>#REF!</v>
      </c>
      <c r="C75" s="74"/>
      <c r="D75" s="74"/>
      <c r="E75" s="74"/>
      <c r="F75" s="74"/>
      <c r="G75" s="74"/>
      <c r="H75" s="74"/>
      <c r="I75" s="74"/>
    </row>
    <row r="77" spans="1:9" ht="42.75" x14ac:dyDescent="0.25">
      <c r="B77" s="48" t="s">
        <v>38</v>
      </c>
      <c r="C77" s="49" t="s">
        <v>10</v>
      </c>
      <c r="D77" s="48" t="s">
        <v>0</v>
      </c>
      <c r="E77" s="48" t="s">
        <v>1</v>
      </c>
      <c r="F77" s="50" t="s">
        <v>22</v>
      </c>
      <c r="G77" s="56" t="s">
        <v>2</v>
      </c>
      <c r="H77" s="56" t="s">
        <v>3</v>
      </c>
      <c r="I77" s="59" t="s">
        <v>4</v>
      </c>
    </row>
    <row r="78" spans="1:9" x14ac:dyDescent="0.25">
      <c r="B78" s="6"/>
      <c r="C78" s="6" t="e">
        <f>'Grand Prix 2016'!#REF!</f>
        <v>#REF!</v>
      </c>
      <c r="D78" s="6" t="e">
        <f>'Grand Prix 2016'!#REF!</f>
        <v>#REF!</v>
      </c>
      <c r="E78" s="6" t="e">
        <f>'Grand Prix 2016'!#REF!</f>
        <v>#REF!</v>
      </c>
      <c r="F78" s="16">
        <v>0</v>
      </c>
      <c r="G78" s="16">
        <f>F78/18</f>
        <v>0</v>
      </c>
      <c r="H78" s="16">
        <f>G78*15</f>
        <v>0</v>
      </c>
      <c r="I78" s="10">
        <v>0</v>
      </c>
    </row>
    <row r="79" spans="1:9" x14ac:dyDescent="0.25">
      <c r="B79" s="6"/>
      <c r="C79" s="6" t="e">
        <f>'Grand Prix 2016'!#REF!</f>
        <v>#REF!</v>
      </c>
      <c r="D79" s="6" t="e">
        <f>'Grand Prix 2016'!#REF!</f>
        <v>#REF!</v>
      </c>
      <c r="E79" s="6" t="e">
        <f>'Grand Prix 2016'!#REF!</f>
        <v>#REF!</v>
      </c>
      <c r="F79" s="16">
        <v>0</v>
      </c>
      <c r="G79" s="16">
        <f>F79/35</f>
        <v>0</v>
      </c>
      <c r="H79" s="16">
        <f>G79*15</f>
        <v>0</v>
      </c>
      <c r="I79" s="10">
        <v>0</v>
      </c>
    </row>
    <row r="80" spans="1:9" x14ac:dyDescent="0.25">
      <c r="B80" s="6"/>
      <c r="C80" s="6" t="e">
        <f>'Grand Prix 2016'!#REF!</f>
        <v>#REF!</v>
      </c>
      <c r="D80" s="6" t="e">
        <f>'Grand Prix 2016'!#REF!</f>
        <v>#REF!</v>
      </c>
      <c r="E80" s="6" t="e">
        <f>'Grand Prix 2016'!#REF!</f>
        <v>#REF!</v>
      </c>
      <c r="F80" s="16">
        <v>0</v>
      </c>
      <c r="G80" s="16">
        <f>F80/18</f>
        <v>0</v>
      </c>
      <c r="H80" s="16">
        <f>G80*15</f>
        <v>0</v>
      </c>
      <c r="I80" s="10">
        <v>0</v>
      </c>
    </row>
    <row r="81" spans="1:9" x14ac:dyDescent="0.25">
      <c r="B81" s="6"/>
      <c r="C81" s="6" t="e">
        <f>'Grand Prix 2016'!#REF!</f>
        <v>#REF!</v>
      </c>
      <c r="D81" s="6" t="e">
        <f>'Grand Prix 2016'!#REF!</f>
        <v>#REF!</v>
      </c>
      <c r="E81" s="6" t="e">
        <f>'Grand Prix 2016'!#REF!</f>
        <v>#REF!</v>
      </c>
      <c r="F81" s="16">
        <v>0</v>
      </c>
      <c r="G81" s="16">
        <f>F81/35</f>
        <v>0</v>
      </c>
      <c r="H81" s="16">
        <f>G81*15</f>
        <v>0</v>
      </c>
      <c r="I81" s="10">
        <v>0</v>
      </c>
    </row>
    <row r="82" spans="1:9" x14ac:dyDescent="0.25">
      <c r="B82" s="71" t="s">
        <v>5</v>
      </c>
      <c r="C82" s="71"/>
      <c r="D82" s="71"/>
      <c r="E82" s="71"/>
      <c r="F82" s="71"/>
      <c r="G82" s="71"/>
      <c r="H82" s="71"/>
      <c r="I82" s="60">
        <f>SUM(I78:I81)</f>
        <v>0</v>
      </c>
    </row>
    <row r="84" spans="1:9" x14ac:dyDescent="0.25">
      <c r="A84" s="1">
        <v>10</v>
      </c>
      <c r="B84" s="74" t="e">
        <f>'Grand Prix 2016'!#REF!</f>
        <v>#REF!</v>
      </c>
      <c r="C84" s="74"/>
      <c r="D84" s="74"/>
      <c r="E84" s="74"/>
      <c r="F84" s="74"/>
      <c r="G84" s="74"/>
      <c r="H84" s="74"/>
      <c r="I84" s="74"/>
    </row>
    <row r="86" spans="1:9" ht="42.75" x14ac:dyDescent="0.25">
      <c r="B86" s="48" t="s">
        <v>38</v>
      </c>
      <c r="C86" s="49" t="s">
        <v>10</v>
      </c>
      <c r="D86" s="48" t="s">
        <v>0</v>
      </c>
      <c r="E86" s="48" t="s">
        <v>1</v>
      </c>
      <c r="F86" s="50" t="s">
        <v>22</v>
      </c>
      <c r="G86" s="56" t="s">
        <v>2</v>
      </c>
      <c r="H86" s="56" t="s">
        <v>3</v>
      </c>
      <c r="I86" s="59" t="s">
        <v>4</v>
      </c>
    </row>
    <row r="87" spans="1:9" x14ac:dyDescent="0.25">
      <c r="B87" s="23"/>
      <c r="C87" s="23" t="e">
        <f>'Grand Prix 2016'!#REF!</f>
        <v>#REF!</v>
      </c>
      <c r="D87" s="23" t="e">
        <f>'Grand Prix 2016'!#REF!</f>
        <v>#REF!</v>
      </c>
      <c r="E87" s="23" t="e">
        <f>'Grand Prix 2016'!#REF!</f>
        <v>#REF!</v>
      </c>
      <c r="F87" s="16">
        <v>0</v>
      </c>
      <c r="G87" s="16">
        <f>F87/18</f>
        <v>0</v>
      </c>
      <c r="H87" s="16">
        <f>G87*15</f>
        <v>0</v>
      </c>
      <c r="I87" s="10">
        <v>0</v>
      </c>
    </row>
    <row r="88" spans="1:9" x14ac:dyDescent="0.25">
      <c r="B88" s="23"/>
      <c r="C88" s="23" t="e">
        <f>'Grand Prix 2016'!#REF!</f>
        <v>#REF!</v>
      </c>
      <c r="D88" s="23" t="e">
        <f>'Grand Prix 2016'!#REF!</f>
        <v>#REF!</v>
      </c>
      <c r="E88" s="23" t="e">
        <f>'Grand Prix 2016'!#REF!</f>
        <v>#REF!</v>
      </c>
      <c r="F88" s="16">
        <v>0</v>
      </c>
      <c r="G88" s="16">
        <f>F88/18</f>
        <v>0</v>
      </c>
      <c r="H88" s="16">
        <f>G88*15</f>
        <v>0</v>
      </c>
      <c r="I88" s="10">
        <v>0</v>
      </c>
    </row>
    <row r="89" spans="1:9" x14ac:dyDescent="0.25">
      <c r="B89" s="23"/>
      <c r="C89" s="23" t="e">
        <f>'Grand Prix 2016'!#REF!</f>
        <v>#REF!</v>
      </c>
      <c r="D89" s="23" t="e">
        <f>'Grand Prix 2016'!#REF!</f>
        <v>#REF!</v>
      </c>
      <c r="E89" s="23" t="e">
        <f>'Grand Prix 2016'!#REF!</f>
        <v>#REF!</v>
      </c>
      <c r="F89" s="16">
        <v>0</v>
      </c>
      <c r="G89" s="16">
        <f>F89/35</f>
        <v>0</v>
      </c>
      <c r="H89" s="16">
        <f>G89*15</f>
        <v>0</v>
      </c>
      <c r="I89" s="10">
        <v>0</v>
      </c>
    </row>
    <row r="90" spans="1:9" x14ac:dyDescent="0.25">
      <c r="B90" s="23"/>
      <c r="C90" s="23" t="e">
        <f>'Grand Prix 2016'!#REF!</f>
        <v>#REF!</v>
      </c>
      <c r="D90" s="23" t="e">
        <f>'Grand Prix 2016'!#REF!</f>
        <v>#REF!</v>
      </c>
      <c r="E90" s="23" t="e">
        <f>'Grand Prix 2016'!#REF!</f>
        <v>#REF!</v>
      </c>
      <c r="F90" s="16">
        <v>0</v>
      </c>
      <c r="G90" s="16">
        <f>F90/35</f>
        <v>0</v>
      </c>
      <c r="H90" s="16">
        <f>G90*15</f>
        <v>0</v>
      </c>
      <c r="I90" s="10">
        <v>0</v>
      </c>
    </row>
    <row r="91" spans="1:9" x14ac:dyDescent="0.25">
      <c r="B91" s="71" t="s">
        <v>5</v>
      </c>
      <c r="C91" s="71"/>
      <c r="D91" s="71"/>
      <c r="E91" s="71"/>
      <c r="F91" s="71"/>
      <c r="G91" s="71"/>
      <c r="H91" s="71"/>
      <c r="I91" s="60">
        <f>SUM(I87:I90)</f>
        <v>0</v>
      </c>
    </row>
    <row r="93" spans="1:9" x14ac:dyDescent="0.25">
      <c r="A93" s="1">
        <v>11</v>
      </c>
      <c r="B93" s="74" t="e">
        <f>'Grand Prix 2016'!#REF!</f>
        <v>#REF!</v>
      </c>
      <c r="C93" s="74"/>
      <c r="D93" s="74"/>
      <c r="E93" s="74"/>
      <c r="F93" s="74"/>
      <c r="G93" s="74"/>
      <c r="H93" s="74"/>
      <c r="I93" s="74"/>
    </row>
    <row r="95" spans="1:9" ht="42.75" x14ac:dyDescent="0.25">
      <c r="B95" s="48" t="s">
        <v>38</v>
      </c>
      <c r="C95" s="49" t="s">
        <v>10</v>
      </c>
      <c r="D95" s="48" t="s">
        <v>0</v>
      </c>
      <c r="E95" s="48" t="s">
        <v>1</v>
      </c>
      <c r="F95" s="50" t="s">
        <v>22</v>
      </c>
      <c r="G95" s="56" t="s">
        <v>2</v>
      </c>
      <c r="H95" s="56" t="s">
        <v>3</v>
      </c>
      <c r="I95" s="59" t="s">
        <v>4</v>
      </c>
    </row>
    <row r="96" spans="1:9" x14ac:dyDescent="0.25">
      <c r="B96" s="6"/>
      <c r="C96" s="6" t="e">
        <f>'Grand Prix 2016'!#REF!</f>
        <v>#REF!</v>
      </c>
      <c r="D96" s="6" t="e">
        <f>'Grand Prix 2016'!#REF!</f>
        <v>#REF!</v>
      </c>
      <c r="E96" s="6" t="e">
        <f>'Grand Prix 2016'!#REF!</f>
        <v>#REF!</v>
      </c>
      <c r="F96" s="16">
        <v>0</v>
      </c>
      <c r="G96" s="58">
        <f>F96/18</f>
        <v>0</v>
      </c>
      <c r="H96" s="58">
        <f>G96*15</f>
        <v>0</v>
      </c>
      <c r="I96" s="6">
        <v>0</v>
      </c>
    </row>
    <row r="97" spans="1:9" x14ac:dyDescent="0.25">
      <c r="B97" s="6"/>
      <c r="C97" s="6" t="e">
        <f>'Grand Prix 2016'!#REF!</f>
        <v>#REF!</v>
      </c>
      <c r="D97" s="6" t="e">
        <f>'Grand Prix 2016'!#REF!</f>
        <v>#REF!</v>
      </c>
      <c r="E97" s="6" t="e">
        <f>'Grand Prix 2016'!#REF!</f>
        <v>#REF!</v>
      </c>
      <c r="F97" s="16">
        <v>0</v>
      </c>
      <c r="G97" s="58">
        <f>F97/18</f>
        <v>0</v>
      </c>
      <c r="H97" s="58">
        <f>G97*15</f>
        <v>0</v>
      </c>
      <c r="I97" s="6">
        <v>0</v>
      </c>
    </row>
    <row r="98" spans="1:9" x14ac:dyDescent="0.25">
      <c r="B98" s="6"/>
      <c r="C98" s="6" t="e">
        <f>'Grand Prix 2016'!#REF!</f>
        <v>#REF!</v>
      </c>
      <c r="D98" s="6" t="e">
        <f>'Grand Prix 2016'!#REF!</f>
        <v>#REF!</v>
      </c>
      <c r="E98" s="6" t="e">
        <f>'Grand Prix 2016'!#REF!</f>
        <v>#REF!</v>
      </c>
      <c r="F98" s="16">
        <v>0</v>
      </c>
      <c r="G98" s="58">
        <f>F98/35</f>
        <v>0</v>
      </c>
      <c r="H98" s="58">
        <f>G98*15</f>
        <v>0</v>
      </c>
      <c r="I98" s="6">
        <v>0</v>
      </c>
    </row>
    <row r="99" spans="1:9" x14ac:dyDescent="0.25">
      <c r="B99" s="6"/>
      <c r="C99" s="6" t="e">
        <f>'Grand Prix 2016'!#REF!</f>
        <v>#REF!</v>
      </c>
      <c r="D99" s="6" t="e">
        <f>'Grand Prix 2016'!#REF!</f>
        <v>#REF!</v>
      </c>
      <c r="E99" s="6" t="e">
        <f>'Grand Prix 2016'!#REF!</f>
        <v>#REF!</v>
      </c>
      <c r="F99" s="16">
        <v>0</v>
      </c>
      <c r="G99" s="58">
        <f t="shared" ref="G99" si="0">F99/20</f>
        <v>0</v>
      </c>
      <c r="H99" s="58">
        <f>G99*15</f>
        <v>0</v>
      </c>
      <c r="I99" s="6">
        <v>0</v>
      </c>
    </row>
    <row r="100" spans="1:9" x14ac:dyDescent="0.25">
      <c r="B100" s="71" t="s">
        <v>5</v>
      </c>
      <c r="C100" s="71"/>
      <c r="D100" s="71"/>
      <c r="E100" s="71"/>
      <c r="F100" s="71"/>
      <c r="G100" s="71"/>
      <c r="H100" s="71"/>
      <c r="I100" s="60">
        <f>SUM(I96:I99)</f>
        <v>0</v>
      </c>
    </row>
    <row r="102" spans="1:9" x14ac:dyDescent="0.25">
      <c r="A102" s="1">
        <v>12</v>
      </c>
      <c r="B102" s="74" t="e">
        <f>'Grand Prix 2016'!#REF!</f>
        <v>#REF!</v>
      </c>
      <c r="C102" s="74"/>
      <c r="D102" s="74"/>
      <c r="E102" s="74"/>
      <c r="F102" s="74"/>
      <c r="G102" s="74"/>
      <c r="H102" s="74"/>
      <c r="I102" s="74"/>
    </row>
    <row r="104" spans="1:9" ht="42.75" x14ac:dyDescent="0.25">
      <c r="B104" s="48" t="s">
        <v>38</v>
      </c>
      <c r="C104" s="49" t="s">
        <v>10</v>
      </c>
      <c r="D104" s="48" t="s">
        <v>0</v>
      </c>
      <c r="E104" s="48" t="s">
        <v>1</v>
      </c>
      <c r="F104" s="50" t="s">
        <v>22</v>
      </c>
      <c r="G104" s="56" t="s">
        <v>2</v>
      </c>
      <c r="H104" s="56" t="s">
        <v>3</v>
      </c>
      <c r="I104" s="59" t="s">
        <v>4</v>
      </c>
    </row>
    <row r="105" spans="1:9" x14ac:dyDescent="0.25">
      <c r="B105" s="6"/>
      <c r="C105" s="23" t="e">
        <f>'Grand Prix 2016'!#REF!</f>
        <v>#REF!</v>
      </c>
      <c r="D105" s="23" t="e">
        <f>'Grand Prix 2016'!#REF!</f>
        <v>#REF!</v>
      </c>
      <c r="E105" s="23" t="e">
        <f>'Grand Prix 2016'!#REF!</f>
        <v>#REF!</v>
      </c>
      <c r="F105" s="16">
        <v>0</v>
      </c>
      <c r="G105" s="16">
        <f>F105/35</f>
        <v>0</v>
      </c>
      <c r="H105" s="16">
        <f>G105*15</f>
        <v>0</v>
      </c>
      <c r="I105" s="10">
        <v>0</v>
      </c>
    </row>
    <row r="106" spans="1:9" x14ac:dyDescent="0.25">
      <c r="B106" s="6"/>
      <c r="C106" s="23" t="e">
        <f>'Grand Prix 2016'!#REF!</f>
        <v>#REF!</v>
      </c>
      <c r="D106" s="23" t="e">
        <f>'Grand Prix 2016'!#REF!</f>
        <v>#REF!</v>
      </c>
      <c r="E106" s="23" t="e">
        <f>'Grand Prix 2016'!#REF!</f>
        <v>#REF!</v>
      </c>
      <c r="F106" s="16">
        <v>0</v>
      </c>
      <c r="G106" s="16">
        <f>F106/18</f>
        <v>0</v>
      </c>
      <c r="H106" s="16">
        <f>G106*15</f>
        <v>0</v>
      </c>
      <c r="I106" s="10">
        <v>0</v>
      </c>
    </row>
    <row r="107" spans="1:9" x14ac:dyDescent="0.25">
      <c r="B107" s="6"/>
      <c r="C107" s="23" t="e">
        <f>'Grand Prix 2016'!#REF!</f>
        <v>#REF!</v>
      </c>
      <c r="D107" s="23" t="e">
        <f>'Grand Prix 2016'!#REF!</f>
        <v>#REF!</v>
      </c>
      <c r="E107" s="23" t="e">
        <f>'Grand Prix 2016'!#REF!</f>
        <v>#REF!</v>
      </c>
      <c r="F107" s="16">
        <v>0</v>
      </c>
      <c r="G107" s="16">
        <f>F107/35</f>
        <v>0</v>
      </c>
      <c r="H107" s="16">
        <f>G107*15</f>
        <v>0</v>
      </c>
      <c r="I107" s="10">
        <v>0</v>
      </c>
    </row>
    <row r="108" spans="1:9" x14ac:dyDescent="0.25">
      <c r="B108" s="6"/>
      <c r="C108" s="23" t="e">
        <f>'Grand Prix 2016'!#REF!</f>
        <v>#REF!</v>
      </c>
      <c r="D108" s="23" t="e">
        <f>'Grand Prix 2016'!#REF!</f>
        <v>#REF!</v>
      </c>
      <c r="E108" s="23" t="e">
        <f>'Grand Prix 2016'!#REF!</f>
        <v>#REF!</v>
      </c>
      <c r="F108" s="16">
        <v>0</v>
      </c>
      <c r="G108" s="16">
        <f>F108/18</f>
        <v>0</v>
      </c>
      <c r="H108" s="16">
        <f>G108*15</f>
        <v>0</v>
      </c>
      <c r="I108" s="10">
        <v>0</v>
      </c>
    </row>
    <row r="109" spans="1:9" x14ac:dyDescent="0.25">
      <c r="B109" s="71" t="s">
        <v>5</v>
      </c>
      <c r="C109" s="71"/>
      <c r="D109" s="71"/>
      <c r="E109" s="71"/>
      <c r="F109" s="71"/>
      <c r="G109" s="71"/>
      <c r="H109" s="71"/>
      <c r="I109" s="60">
        <f>SUM(I105:I108)</f>
        <v>0</v>
      </c>
    </row>
    <row r="111" spans="1:9" x14ac:dyDescent="0.25">
      <c r="A111" s="1">
        <v>13</v>
      </c>
      <c r="B111" s="74" t="e">
        <f>'Grand Prix 2016'!#REF!</f>
        <v>#REF!</v>
      </c>
      <c r="C111" s="74"/>
      <c r="D111" s="74"/>
      <c r="E111" s="74"/>
      <c r="F111" s="74"/>
      <c r="G111" s="74"/>
      <c r="H111" s="74"/>
      <c r="I111" s="74"/>
    </row>
    <row r="112" spans="1:9" ht="15.75" thickBot="1" x14ac:dyDescent="0.3"/>
    <row r="113" spans="1:9" ht="43.5" thickBot="1" x14ac:dyDescent="0.3">
      <c r="B113" s="48" t="s">
        <v>38</v>
      </c>
      <c r="C113" s="49" t="s">
        <v>10</v>
      </c>
      <c r="D113" s="48" t="s">
        <v>0</v>
      </c>
      <c r="E113" s="48" t="s">
        <v>1</v>
      </c>
      <c r="F113" s="50" t="s">
        <v>22</v>
      </c>
      <c r="G113" s="56" t="s">
        <v>2</v>
      </c>
      <c r="H113" s="56" t="s">
        <v>3</v>
      </c>
      <c r="I113" s="7" t="s">
        <v>4</v>
      </c>
    </row>
    <row r="114" spans="1:9" x14ac:dyDescent="0.25">
      <c r="B114" s="6"/>
      <c r="C114" s="6" t="e">
        <f>'Grand Prix 2016'!#REF!</f>
        <v>#REF!</v>
      </c>
      <c r="D114" s="6" t="e">
        <f>'Grand Prix 2016'!#REF!</f>
        <v>#REF!</v>
      </c>
      <c r="E114" s="6" t="e">
        <f>'Grand Prix 2016'!#REF!</f>
        <v>#REF!</v>
      </c>
      <c r="F114" s="16">
        <v>0</v>
      </c>
      <c r="G114" s="58">
        <f>F114/18</f>
        <v>0</v>
      </c>
      <c r="H114" s="58">
        <f>G114*15</f>
        <v>0</v>
      </c>
      <c r="I114" s="61">
        <v>0</v>
      </c>
    </row>
    <row r="115" spans="1:9" x14ac:dyDescent="0.25">
      <c r="B115" s="6"/>
      <c r="C115" s="6" t="e">
        <f>'Grand Prix 2016'!#REF!</f>
        <v>#REF!</v>
      </c>
      <c r="D115" s="6" t="e">
        <f>'Grand Prix 2016'!#REF!</f>
        <v>#REF!</v>
      </c>
      <c r="E115" s="6" t="e">
        <f>'Grand Prix 2016'!#REF!</f>
        <v>#REF!</v>
      </c>
      <c r="F115" s="16">
        <v>0</v>
      </c>
      <c r="G115" s="58">
        <f>F115/18</f>
        <v>0</v>
      </c>
      <c r="H115" s="58">
        <f>G115*15</f>
        <v>0</v>
      </c>
      <c r="I115" s="62">
        <v>0</v>
      </c>
    </row>
    <row r="116" spans="1:9" x14ac:dyDescent="0.25">
      <c r="B116" s="6"/>
      <c r="C116" s="6" t="e">
        <f>'Grand Prix 2016'!#REF!</f>
        <v>#REF!</v>
      </c>
      <c r="D116" s="6" t="e">
        <f>'Grand Prix 2016'!#REF!</f>
        <v>#REF!</v>
      </c>
      <c r="E116" s="6" t="e">
        <f>'Grand Prix 2016'!#REF!</f>
        <v>#REF!</v>
      </c>
      <c r="F116" s="16">
        <v>0</v>
      </c>
      <c r="G116" s="58">
        <f t="shared" ref="G116:G117" si="1">F116/20</f>
        <v>0</v>
      </c>
      <c r="H116" s="58">
        <f>G116*15</f>
        <v>0</v>
      </c>
      <c r="I116" s="62">
        <v>0</v>
      </c>
    </row>
    <row r="117" spans="1:9" ht="15.75" thickBot="1" x14ac:dyDescent="0.3">
      <c r="B117" s="6"/>
      <c r="C117" s="6" t="e">
        <f>'Grand Prix 2016'!#REF!</f>
        <v>#REF!</v>
      </c>
      <c r="D117" s="6" t="e">
        <f>'Grand Prix 2016'!#REF!</f>
        <v>#REF!</v>
      </c>
      <c r="E117" s="6" t="e">
        <f>'Grand Prix 2016'!#REF!</f>
        <v>#REF!</v>
      </c>
      <c r="F117" s="16">
        <v>0</v>
      </c>
      <c r="G117" s="58">
        <f t="shared" si="1"/>
        <v>0</v>
      </c>
      <c r="H117" s="58">
        <f>G117*15</f>
        <v>0</v>
      </c>
      <c r="I117" s="63">
        <v>0</v>
      </c>
    </row>
    <row r="118" spans="1:9" ht="15.75" thickBot="1" x14ac:dyDescent="0.3">
      <c r="B118" s="71" t="s">
        <v>5</v>
      </c>
      <c r="C118" s="71"/>
      <c r="D118" s="71"/>
      <c r="E118" s="71"/>
      <c r="F118" s="71"/>
      <c r="G118" s="71"/>
      <c r="H118" s="71"/>
      <c r="I118" s="64">
        <f>SUM(I114:I117)</f>
        <v>0</v>
      </c>
    </row>
    <row r="121" spans="1:9" x14ac:dyDescent="0.25">
      <c r="A121" s="1">
        <v>14</v>
      </c>
      <c r="B121" s="74" t="e">
        <f>'Grand Prix 2016'!#REF!</f>
        <v>#REF!</v>
      </c>
      <c r="C121" s="74"/>
      <c r="D121" s="74"/>
      <c r="E121" s="74"/>
      <c r="F121" s="74"/>
      <c r="G121" s="74"/>
      <c r="H121" s="74"/>
      <c r="I121" s="74"/>
    </row>
    <row r="123" spans="1:9" ht="42.75" x14ac:dyDescent="0.25">
      <c r="B123" s="48" t="s">
        <v>38</v>
      </c>
      <c r="C123" s="49" t="s">
        <v>10</v>
      </c>
      <c r="D123" s="48" t="s">
        <v>0</v>
      </c>
      <c r="E123" s="48" t="s">
        <v>1</v>
      </c>
      <c r="F123" s="50" t="s">
        <v>22</v>
      </c>
      <c r="G123" s="56" t="s">
        <v>2</v>
      </c>
      <c r="H123" s="56" t="s">
        <v>3</v>
      </c>
      <c r="I123" s="59" t="s">
        <v>4</v>
      </c>
    </row>
    <row r="124" spans="1:9" x14ac:dyDescent="0.25">
      <c r="B124" s="6"/>
      <c r="C124" s="6" t="e">
        <f>'Grand Prix 2016'!#REF!</f>
        <v>#REF!</v>
      </c>
      <c r="D124" s="6" t="e">
        <f>'Grand Prix 2016'!#REF!</f>
        <v>#REF!</v>
      </c>
      <c r="E124" s="6" t="e">
        <f>'Grand Prix 2016'!#REF!</f>
        <v>#REF!</v>
      </c>
      <c r="F124" s="16">
        <v>0</v>
      </c>
      <c r="G124" s="16">
        <f>F124/18</f>
        <v>0</v>
      </c>
      <c r="H124" s="16">
        <f>G124*15</f>
        <v>0</v>
      </c>
      <c r="I124" s="10">
        <v>0</v>
      </c>
    </row>
    <row r="125" spans="1:9" x14ac:dyDescent="0.25">
      <c r="B125" s="6"/>
      <c r="C125" s="6" t="e">
        <f>'Grand Prix 2016'!#REF!</f>
        <v>#REF!</v>
      </c>
      <c r="D125" s="6" t="e">
        <f>'Grand Prix 2016'!#REF!</f>
        <v>#REF!</v>
      </c>
      <c r="E125" s="6" t="e">
        <f>'Grand Prix 2016'!#REF!</f>
        <v>#REF!</v>
      </c>
      <c r="F125" s="16">
        <v>0</v>
      </c>
      <c r="G125" s="16">
        <f>F125/35</f>
        <v>0</v>
      </c>
      <c r="H125" s="16">
        <f>G125*15</f>
        <v>0</v>
      </c>
      <c r="I125" s="10">
        <v>0</v>
      </c>
    </row>
    <row r="126" spans="1:9" x14ac:dyDescent="0.25">
      <c r="B126" s="6"/>
      <c r="C126" s="6" t="e">
        <f>'Grand Prix 2016'!#REF!</f>
        <v>#REF!</v>
      </c>
      <c r="D126" s="6" t="e">
        <f>'Grand Prix 2016'!#REF!</f>
        <v>#REF!</v>
      </c>
      <c r="E126" s="6" t="e">
        <f>'Grand Prix 2016'!#REF!</f>
        <v>#REF!</v>
      </c>
      <c r="F126" s="16">
        <v>0</v>
      </c>
      <c r="G126" s="16">
        <f>F126/35</f>
        <v>0</v>
      </c>
      <c r="H126" s="16">
        <f>G126*15</f>
        <v>0</v>
      </c>
      <c r="I126" s="10">
        <v>0</v>
      </c>
    </row>
    <row r="127" spans="1:9" x14ac:dyDescent="0.25">
      <c r="B127" s="6"/>
      <c r="C127" s="6" t="e">
        <f>'Grand Prix 2016'!#REF!</f>
        <v>#REF!</v>
      </c>
      <c r="D127" s="6" t="e">
        <f>'Grand Prix 2016'!#REF!</f>
        <v>#REF!</v>
      </c>
      <c r="E127" s="6" t="e">
        <f>'Grand Prix 2016'!#REF!</f>
        <v>#REF!</v>
      </c>
      <c r="F127" s="16">
        <v>0</v>
      </c>
      <c r="G127" s="16">
        <f>F127/18</f>
        <v>0</v>
      </c>
      <c r="H127" s="16">
        <f>G127*15</f>
        <v>0</v>
      </c>
      <c r="I127" s="10">
        <v>0</v>
      </c>
    </row>
    <row r="128" spans="1:9" x14ac:dyDescent="0.25">
      <c r="B128" s="71" t="s">
        <v>5</v>
      </c>
      <c r="C128" s="71"/>
      <c r="D128" s="71"/>
      <c r="E128" s="71"/>
      <c r="F128" s="71"/>
      <c r="G128" s="71"/>
      <c r="H128" s="71"/>
      <c r="I128" s="60">
        <f>SUM(I124:I127)</f>
        <v>0</v>
      </c>
    </row>
  </sheetData>
  <mergeCells count="29">
    <mergeCell ref="B1:I1"/>
    <mergeCell ref="B128:H128"/>
    <mergeCell ref="B102:I102"/>
    <mergeCell ref="B109:H109"/>
    <mergeCell ref="B111:I111"/>
    <mergeCell ref="B118:H118"/>
    <mergeCell ref="B121:I121"/>
    <mergeCell ref="B91:H91"/>
    <mergeCell ref="B93:I93"/>
    <mergeCell ref="B100:H100"/>
    <mergeCell ref="B48:I48"/>
    <mergeCell ref="B55:H55"/>
    <mergeCell ref="B57:I57"/>
    <mergeCell ref="B64:H64"/>
    <mergeCell ref="B66:I66"/>
    <mergeCell ref="B73:H73"/>
    <mergeCell ref="B75:I75"/>
    <mergeCell ref="B82:H82"/>
    <mergeCell ref="B84:I84"/>
    <mergeCell ref="B46:H46"/>
    <mergeCell ref="B3:I3"/>
    <mergeCell ref="B10:H10"/>
    <mergeCell ref="B12:I12"/>
    <mergeCell ref="B19:H19"/>
    <mergeCell ref="B21:I21"/>
    <mergeCell ref="B28:H28"/>
    <mergeCell ref="B30:I30"/>
    <mergeCell ref="B37:H37"/>
    <mergeCell ref="B39:I39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opLeftCell="A94" workbookViewId="0">
      <selection activeCell="B123" sqref="B123"/>
    </sheetView>
  </sheetViews>
  <sheetFormatPr defaultRowHeight="15" x14ac:dyDescent="0.25"/>
  <cols>
    <col min="1" max="1" width="3" style="1" customWidth="1"/>
    <col min="2" max="2" width="9.140625" style="1"/>
    <col min="3" max="3" width="7.85546875" style="1" customWidth="1"/>
    <col min="4" max="4" width="20.5703125" style="68" bestFit="1" customWidth="1"/>
    <col min="5" max="5" width="9.140625" style="3"/>
    <col min="6" max="6" width="13.140625" style="2" customWidth="1"/>
    <col min="7" max="7" width="13.7109375" style="43" customWidth="1"/>
    <col min="8" max="8" width="13.7109375" style="2" customWidth="1"/>
    <col min="9" max="9" width="12.140625" style="3" customWidth="1"/>
    <col min="10" max="10" width="41.5703125" style="1" bestFit="1" customWidth="1"/>
    <col min="11" max="16384" width="9.140625" style="1"/>
  </cols>
  <sheetData>
    <row r="1" spans="1:9" x14ac:dyDescent="0.25">
      <c r="B1" s="18" t="str">
        <f>'Grand Prix 2016'!B1:I1</f>
        <v>GRAND PRIX 2016</v>
      </c>
      <c r="G1" s="42" t="s">
        <v>20</v>
      </c>
    </row>
    <row r="3" spans="1:9" x14ac:dyDescent="0.25">
      <c r="A3" s="1">
        <v>1</v>
      </c>
      <c r="B3" s="75" t="str">
        <f>'Grand Prix 2016'!B3:I3</f>
        <v>Komanda "OLSTYNO"</v>
      </c>
      <c r="C3" s="75"/>
      <c r="D3" s="75"/>
      <c r="E3" s="75"/>
      <c r="F3" s="75"/>
      <c r="G3" s="75"/>
      <c r="H3" s="75"/>
      <c r="I3" s="75"/>
    </row>
    <row r="5" spans="1:9" ht="42.75" x14ac:dyDescent="0.25">
      <c r="B5" s="48" t="s">
        <v>38</v>
      </c>
      <c r="C5" s="49" t="s">
        <v>10</v>
      </c>
      <c r="D5" s="69" t="s">
        <v>0</v>
      </c>
      <c r="E5" s="48" t="s">
        <v>1</v>
      </c>
      <c r="F5" s="50" t="s">
        <v>11</v>
      </c>
      <c r="G5" s="65" t="s">
        <v>2</v>
      </c>
      <c r="H5" s="56" t="s">
        <v>3</v>
      </c>
      <c r="I5" s="59" t="s">
        <v>4</v>
      </c>
    </row>
    <row r="6" spans="1:9" x14ac:dyDescent="0.25">
      <c r="B6" s="6"/>
      <c r="C6" s="6" t="str">
        <f>'Grand Prix 2016'!C6</f>
        <v>V59</v>
      </c>
      <c r="D6" s="67" t="str">
        <f>'Grand Prix 2016'!D6</f>
        <v>MARIUSZ GABIEC</v>
      </c>
      <c r="E6" s="6">
        <f>'Grand Prix 2016'!E6</f>
        <v>1958</v>
      </c>
      <c r="F6" s="16">
        <v>0</v>
      </c>
      <c r="G6" s="66">
        <f>F6/25</f>
        <v>0</v>
      </c>
      <c r="H6" s="58">
        <f>G6*15</f>
        <v>0</v>
      </c>
      <c r="I6" s="6">
        <v>0</v>
      </c>
    </row>
    <row r="7" spans="1:9" x14ac:dyDescent="0.25">
      <c r="B7" s="6"/>
      <c r="C7" s="6" t="str">
        <f>'Grand Prix 2016'!C7</f>
        <v>M24</v>
      </c>
      <c r="D7" s="67" t="str">
        <f>'Grand Prix 2016'!D7</f>
        <v>GABRIELA WÓJTOWICZ</v>
      </c>
      <c r="E7" s="6">
        <f>'Grand Prix 2016'!E7</f>
        <v>1995</v>
      </c>
      <c r="F7" s="16">
        <v>0</v>
      </c>
      <c r="G7" s="66">
        <f>F7/50</f>
        <v>0</v>
      </c>
      <c r="H7" s="58">
        <f>G7*15</f>
        <v>0</v>
      </c>
      <c r="I7" s="6">
        <v>0</v>
      </c>
    </row>
    <row r="8" spans="1:9" x14ac:dyDescent="0.25">
      <c r="B8" s="6"/>
      <c r="C8" s="6" t="str">
        <f>'Grand Prix 2016'!C8</f>
        <v>V24</v>
      </c>
      <c r="D8" s="67" t="str">
        <f>'Grand Prix 2016'!D8</f>
        <v>BARTŁOMIEJ KUBKOWSKI</v>
      </c>
      <c r="E8" s="6">
        <f>'Grand Prix 2016'!E8</f>
        <v>1995</v>
      </c>
      <c r="F8" s="16">
        <v>0</v>
      </c>
      <c r="G8" s="66">
        <f>F8/25</f>
        <v>0</v>
      </c>
      <c r="H8" s="58">
        <f>G8*15</f>
        <v>0</v>
      </c>
      <c r="I8" s="6">
        <v>0</v>
      </c>
    </row>
    <row r="9" spans="1:9" x14ac:dyDescent="0.25">
      <c r="B9" s="6"/>
      <c r="C9" s="6" t="str">
        <f>'Grand Prix 2016'!C9</f>
        <v>V44</v>
      </c>
      <c r="D9" s="67" t="str">
        <f>'Grand Prix 2016'!D9</f>
        <v>PAWEŁ GREGOROWICZ</v>
      </c>
      <c r="E9" s="6">
        <f>'Grand Prix 2016'!E9</f>
        <v>1975</v>
      </c>
      <c r="F9" s="16">
        <v>0</v>
      </c>
      <c r="G9" s="66">
        <f>F9/50</f>
        <v>0</v>
      </c>
      <c r="H9" s="58">
        <f>G9*15</f>
        <v>0</v>
      </c>
      <c r="I9" s="6">
        <v>0</v>
      </c>
    </row>
    <row r="10" spans="1:9" x14ac:dyDescent="0.25">
      <c r="B10" s="71" t="s">
        <v>5</v>
      </c>
      <c r="C10" s="71"/>
      <c r="D10" s="71"/>
      <c r="E10" s="71"/>
      <c r="F10" s="71"/>
      <c r="G10" s="71"/>
      <c r="H10" s="71"/>
      <c r="I10" s="60">
        <f>SUM(I6:I9)</f>
        <v>0</v>
      </c>
    </row>
    <row r="11" spans="1:9" x14ac:dyDescent="0.25">
      <c r="B11" s="14"/>
      <c r="C11" s="14"/>
      <c r="D11" s="70"/>
      <c r="E11" s="14"/>
      <c r="F11" s="14"/>
      <c r="G11" s="44"/>
      <c r="H11" s="14"/>
      <c r="I11" s="15"/>
    </row>
    <row r="12" spans="1:9" x14ac:dyDescent="0.25">
      <c r="A12" s="1">
        <v>2</v>
      </c>
      <c r="B12" s="75" t="str">
        <f>'Grand Prix 2016'!B12:I12</f>
        <v>Komanda "PREGEL"</v>
      </c>
      <c r="C12" s="75"/>
      <c r="D12" s="75"/>
      <c r="E12" s="75"/>
      <c r="F12" s="75"/>
      <c r="G12" s="75"/>
      <c r="H12" s="75"/>
      <c r="I12" s="75"/>
    </row>
    <row r="14" spans="1:9" ht="42.75" x14ac:dyDescent="0.25">
      <c r="B14" s="48" t="s">
        <v>38</v>
      </c>
      <c r="C14" s="49" t="s">
        <v>10</v>
      </c>
      <c r="D14" s="69" t="s">
        <v>0</v>
      </c>
      <c r="E14" s="48" t="s">
        <v>1</v>
      </c>
      <c r="F14" s="50" t="s">
        <v>11</v>
      </c>
      <c r="G14" s="65" t="s">
        <v>2</v>
      </c>
      <c r="H14" s="56" t="s">
        <v>3</v>
      </c>
      <c r="I14" s="59" t="s">
        <v>4</v>
      </c>
    </row>
    <row r="15" spans="1:9" x14ac:dyDescent="0.25">
      <c r="B15" s="6">
        <v>2500</v>
      </c>
      <c r="C15" s="6" t="str">
        <f>'Grand Prix 2016'!C15</f>
        <v>M59</v>
      </c>
      <c r="D15" s="67" t="str">
        <f>'Grand Prix 2016'!D15</f>
        <v>Aleshchenko Natalia</v>
      </c>
      <c r="E15" s="6">
        <f>'Grand Prix 2016'!E15</f>
        <v>1957</v>
      </c>
      <c r="F15" s="16">
        <v>0</v>
      </c>
      <c r="G15" s="66">
        <f>F15/25</f>
        <v>0</v>
      </c>
      <c r="H15" s="58">
        <f>G15*15</f>
        <v>0</v>
      </c>
      <c r="I15" s="6">
        <v>0</v>
      </c>
    </row>
    <row r="16" spans="1:9" x14ac:dyDescent="0.25">
      <c r="B16" s="6">
        <v>2500</v>
      </c>
      <c r="C16" s="6" t="str">
        <f>'Grand Prix 2016'!C16</f>
        <v>M29</v>
      </c>
      <c r="D16" s="67" t="str">
        <f>'Grand Prix 2016'!D16</f>
        <v>Sych Regina</v>
      </c>
      <c r="E16" s="6">
        <f>'Grand Prix 2016'!E16</f>
        <v>1987</v>
      </c>
      <c r="F16" s="16">
        <v>0</v>
      </c>
      <c r="G16" s="66">
        <f>F16/50</f>
        <v>0</v>
      </c>
      <c r="H16" s="58">
        <f>G16*15</f>
        <v>0</v>
      </c>
      <c r="I16" s="6">
        <v>0</v>
      </c>
    </row>
    <row r="17" spans="1:9" x14ac:dyDescent="0.25">
      <c r="B17" s="6">
        <v>5000</v>
      </c>
      <c r="C17" s="6" t="str">
        <f>'Grand Prix 2016'!C17</f>
        <v>V49</v>
      </c>
      <c r="D17" s="67" t="str">
        <f>'Grand Prix 2016'!D17</f>
        <v>Smirnov Aleksandr</v>
      </c>
      <c r="E17" s="6">
        <f>'Grand Prix 2016'!E17</f>
        <v>1968</v>
      </c>
      <c r="F17" s="16">
        <v>0</v>
      </c>
      <c r="G17" s="66">
        <f>F17/25</f>
        <v>0</v>
      </c>
      <c r="H17" s="58">
        <f>G17*15</f>
        <v>0</v>
      </c>
      <c r="I17" s="6">
        <v>0</v>
      </c>
    </row>
    <row r="18" spans="1:9" x14ac:dyDescent="0.25">
      <c r="B18" s="6">
        <v>5000</v>
      </c>
      <c r="C18" s="6" t="str">
        <f>'Grand Prix 2016'!C18</f>
        <v>V24</v>
      </c>
      <c r="D18" s="67" t="str">
        <f>'Grand Prix 2016'!D18</f>
        <v>Kolesov Sergei</v>
      </c>
      <c r="E18" s="6">
        <f>'Grand Prix 2016'!E18</f>
        <v>1997</v>
      </c>
      <c r="F18" s="16">
        <v>0</v>
      </c>
      <c r="G18" s="66">
        <f>F18/50</f>
        <v>0</v>
      </c>
      <c r="H18" s="58">
        <f>G18*15</f>
        <v>0</v>
      </c>
      <c r="I18" s="6">
        <v>0</v>
      </c>
    </row>
    <row r="19" spans="1:9" x14ac:dyDescent="0.25">
      <c r="B19" s="71" t="s">
        <v>5</v>
      </c>
      <c r="C19" s="71"/>
      <c r="D19" s="71"/>
      <c r="E19" s="71"/>
      <c r="F19" s="71"/>
      <c r="G19" s="71"/>
      <c r="H19" s="71"/>
      <c r="I19" s="60">
        <f>SUM(I15:I18)</f>
        <v>0</v>
      </c>
    </row>
    <row r="21" spans="1:9" x14ac:dyDescent="0.25">
      <c r="A21" s="1">
        <v>3</v>
      </c>
      <c r="B21" s="75" t="str">
        <f>'Grand Prix 2016'!B22:I22</f>
        <v>Komanda "ILGAPLAUKIAI"</v>
      </c>
      <c r="C21" s="75"/>
      <c r="D21" s="75"/>
      <c r="E21" s="75"/>
      <c r="F21" s="75"/>
      <c r="G21" s="75"/>
      <c r="H21" s="75"/>
      <c r="I21" s="75"/>
    </row>
    <row r="23" spans="1:9" ht="42.75" x14ac:dyDescent="0.25">
      <c r="B23" s="48" t="s">
        <v>38</v>
      </c>
      <c r="C23" s="49" t="s">
        <v>10</v>
      </c>
      <c r="D23" s="69" t="s">
        <v>0</v>
      </c>
      <c r="E23" s="48" t="s">
        <v>1</v>
      </c>
      <c r="F23" s="50" t="s">
        <v>11</v>
      </c>
      <c r="G23" s="65" t="s">
        <v>2</v>
      </c>
      <c r="H23" s="56" t="s">
        <v>3</v>
      </c>
      <c r="I23" s="59" t="s">
        <v>4</v>
      </c>
    </row>
    <row r="24" spans="1:9" x14ac:dyDescent="0.25">
      <c r="B24" s="6"/>
      <c r="C24" s="6" t="str">
        <f>'Grand Prix 2016'!C25</f>
        <v>V39</v>
      </c>
      <c r="D24" s="67" t="str">
        <f>'Grand Prix 2016'!D25</f>
        <v>Pavel PROTAŠČIUK</v>
      </c>
      <c r="E24" s="6">
        <f>'Grand Prix 2016'!E25</f>
        <v>1979</v>
      </c>
      <c r="F24" s="16">
        <v>0</v>
      </c>
      <c r="G24" s="66">
        <f>F24/25</f>
        <v>0</v>
      </c>
      <c r="H24" s="58">
        <f>G24*15</f>
        <v>0</v>
      </c>
      <c r="I24" s="6">
        <v>0</v>
      </c>
    </row>
    <row r="25" spans="1:9" x14ac:dyDescent="0.25">
      <c r="B25" s="6"/>
      <c r="C25" s="6" t="str">
        <f>'Grand Prix 2016'!C26</f>
        <v>M24</v>
      </c>
      <c r="D25" s="67" t="str">
        <f>'Grand Prix 2016'!D26</f>
        <v>Viktorija ŠULGAITĖ</v>
      </c>
      <c r="E25" s="6">
        <f>'Grand Prix 2016'!E26</f>
        <v>1998</v>
      </c>
      <c r="F25" s="16">
        <v>0</v>
      </c>
      <c r="G25" s="66">
        <f>F25/25</f>
        <v>0</v>
      </c>
      <c r="H25" s="58">
        <f>G25*15</f>
        <v>0</v>
      </c>
      <c r="I25" s="6">
        <v>0</v>
      </c>
    </row>
    <row r="26" spans="1:9" x14ac:dyDescent="0.25">
      <c r="B26" s="6"/>
      <c r="C26" s="6" t="str">
        <f>'Grand Prix 2016'!C27</f>
        <v>M17</v>
      </c>
      <c r="D26" s="67" t="str">
        <f>'Grand Prix 2016'!D27</f>
        <v>Deimantė IVANAUSKAITĖ</v>
      </c>
      <c r="E26" s="6">
        <f>'Grand Prix 2016'!E27</f>
        <v>1999</v>
      </c>
      <c r="F26" s="16">
        <v>0</v>
      </c>
      <c r="G26" s="66">
        <f>F26/50</f>
        <v>0</v>
      </c>
      <c r="H26" s="58">
        <f>G26*15</f>
        <v>0</v>
      </c>
      <c r="I26" s="6">
        <v>0</v>
      </c>
    </row>
    <row r="27" spans="1:9" x14ac:dyDescent="0.25">
      <c r="B27" s="6"/>
      <c r="C27" s="6" t="str">
        <f>'Grand Prix 2016'!C28</f>
        <v>V54</v>
      </c>
      <c r="D27" s="67" t="str">
        <f>'Grand Prix 2016'!D28</f>
        <v>Vaidotas GUMBIS</v>
      </c>
      <c r="E27" s="6">
        <f>'Grand Prix 2016'!E28</f>
        <v>1966</v>
      </c>
      <c r="F27" s="16">
        <v>0</v>
      </c>
      <c r="G27" s="66">
        <f>F27/50</f>
        <v>0</v>
      </c>
      <c r="H27" s="58">
        <f>G27*15</f>
        <v>0</v>
      </c>
      <c r="I27" s="6">
        <v>0</v>
      </c>
    </row>
    <row r="28" spans="1:9" x14ac:dyDescent="0.25">
      <c r="B28" s="71" t="s">
        <v>5</v>
      </c>
      <c r="C28" s="71"/>
      <c r="D28" s="71"/>
      <c r="E28" s="71"/>
      <c r="F28" s="71"/>
      <c r="G28" s="71"/>
      <c r="H28" s="71"/>
      <c r="I28" s="60">
        <f>SUM(I24:I27)</f>
        <v>0</v>
      </c>
    </row>
    <row r="30" spans="1:9" x14ac:dyDescent="0.25">
      <c r="A30" s="1">
        <v>4</v>
      </c>
      <c r="B30" s="74" t="str">
        <f>'Grand Prix 2016'!B31:I31</f>
        <v>Komanda "STORKS"</v>
      </c>
      <c r="C30" s="74"/>
      <c r="D30" s="74"/>
      <c r="E30" s="74"/>
      <c r="F30" s="74"/>
      <c r="G30" s="74"/>
      <c r="H30" s="74"/>
      <c r="I30" s="74"/>
    </row>
    <row r="32" spans="1:9" ht="42.75" x14ac:dyDescent="0.25">
      <c r="B32" s="48" t="s">
        <v>38</v>
      </c>
      <c r="C32" s="49" t="s">
        <v>10</v>
      </c>
      <c r="D32" s="69" t="s">
        <v>0</v>
      </c>
      <c r="E32" s="48" t="s">
        <v>1</v>
      </c>
      <c r="F32" s="50" t="s">
        <v>11</v>
      </c>
      <c r="G32" s="65" t="s">
        <v>2</v>
      </c>
      <c r="H32" s="56" t="s">
        <v>3</v>
      </c>
      <c r="I32" s="59" t="s">
        <v>4</v>
      </c>
    </row>
    <row r="33" spans="1:9" x14ac:dyDescent="0.25">
      <c r="B33" s="6"/>
      <c r="C33" s="6" t="str">
        <f>'Grand Prix 2016'!C34</f>
        <v>V64</v>
      </c>
      <c r="D33" s="67" t="str">
        <f>'Grand Prix 2016'!D34</f>
        <v>Stefan Bronislaw SKRZYPEK</v>
      </c>
      <c r="E33" s="6">
        <f>'Grand Prix 2016'!E34</f>
        <v>1956</v>
      </c>
      <c r="F33" s="16">
        <v>0</v>
      </c>
      <c r="G33" s="66">
        <f>F33/50</f>
        <v>0</v>
      </c>
      <c r="H33" s="58">
        <f>G33*15</f>
        <v>0</v>
      </c>
      <c r="I33" s="6">
        <v>0</v>
      </c>
    </row>
    <row r="34" spans="1:9" x14ac:dyDescent="0.25">
      <c r="B34" s="6"/>
      <c r="C34" s="6" t="str">
        <f>'Grand Prix 2016'!C35</f>
        <v>M59</v>
      </c>
      <c r="D34" s="67" t="str">
        <f>'Grand Prix 2016'!D35</f>
        <v>Ewa SZALA</v>
      </c>
      <c r="E34" s="6">
        <f>'Grand Prix 2016'!E35</f>
        <v>1959</v>
      </c>
      <c r="F34" s="16">
        <v>0</v>
      </c>
      <c r="G34" s="66">
        <f>F34/25</f>
        <v>0</v>
      </c>
      <c r="H34" s="58">
        <f>G34*15</f>
        <v>0</v>
      </c>
      <c r="I34" s="6">
        <v>0</v>
      </c>
    </row>
    <row r="35" spans="1:9" x14ac:dyDescent="0.25">
      <c r="B35" s="6"/>
      <c r="C35" s="6" t="str">
        <f>'Grand Prix 2016'!C36</f>
        <v>V24</v>
      </c>
      <c r="D35" s="67" t="str">
        <f>'Grand Prix 2016'!D36</f>
        <v>Arkadiusz OSSES</v>
      </c>
      <c r="E35" s="6">
        <f>'Grand Prix 2016'!E36</f>
        <v>1995</v>
      </c>
      <c r="F35" s="16">
        <v>0</v>
      </c>
      <c r="G35" s="66">
        <f>F35/25</f>
        <v>0</v>
      </c>
      <c r="H35" s="58">
        <f>G35*15</f>
        <v>0</v>
      </c>
      <c r="I35" s="6">
        <v>0</v>
      </c>
    </row>
    <row r="36" spans="1:9" x14ac:dyDescent="0.25">
      <c r="B36" s="6"/>
      <c r="C36" s="6" t="str">
        <f>'Grand Prix 2016'!C37</f>
        <v>V49</v>
      </c>
      <c r="D36" s="67" t="str">
        <f>'Grand Prix 2016'!D37</f>
        <v>Marek Jerzy ROTHER</v>
      </c>
      <c r="E36" s="6">
        <f>'Grand Prix 2016'!E37</f>
        <v>1968</v>
      </c>
      <c r="F36" s="16">
        <v>0</v>
      </c>
      <c r="G36" s="66">
        <f>F36/50</f>
        <v>0</v>
      </c>
      <c r="H36" s="58">
        <f>G36*15</f>
        <v>0</v>
      </c>
      <c r="I36" s="6">
        <v>0</v>
      </c>
    </row>
    <row r="37" spans="1:9" x14ac:dyDescent="0.25">
      <c r="B37" s="71" t="s">
        <v>5</v>
      </c>
      <c r="C37" s="71"/>
      <c r="D37" s="71"/>
      <c r="E37" s="71"/>
      <c r="F37" s="71"/>
      <c r="G37" s="71"/>
      <c r="H37" s="71"/>
      <c r="I37" s="60">
        <f>SUM(I33:I36)</f>
        <v>0</v>
      </c>
    </row>
    <row r="39" spans="1:9" x14ac:dyDescent="0.25">
      <c r="A39" s="1">
        <v>5</v>
      </c>
      <c r="B39" s="75" t="str">
        <f>'Grand Prix 2016'!B40:I40</f>
        <v>Komanda "BIJAI"</v>
      </c>
      <c r="C39" s="75"/>
      <c r="D39" s="75"/>
      <c r="E39" s="75"/>
      <c r="F39" s="75"/>
      <c r="G39" s="75"/>
      <c r="H39" s="75"/>
      <c r="I39" s="75"/>
    </row>
    <row r="41" spans="1:9" ht="42.75" x14ac:dyDescent="0.25">
      <c r="B41" s="48" t="s">
        <v>38</v>
      </c>
      <c r="C41" s="49" t="s">
        <v>10</v>
      </c>
      <c r="D41" s="69" t="s">
        <v>0</v>
      </c>
      <c r="E41" s="48" t="s">
        <v>1</v>
      </c>
      <c r="F41" s="50" t="s">
        <v>11</v>
      </c>
      <c r="G41" s="65" t="s">
        <v>2</v>
      </c>
      <c r="H41" s="56" t="s">
        <v>3</v>
      </c>
      <c r="I41" s="59" t="s">
        <v>4</v>
      </c>
    </row>
    <row r="42" spans="1:9" x14ac:dyDescent="0.25">
      <c r="B42" s="6"/>
      <c r="C42" s="6" t="str">
        <f>'Grand Prix 2016'!C43</f>
        <v>M49</v>
      </c>
      <c r="D42" s="67" t="str">
        <f>'Grand Prix 2016'!D43</f>
        <v>Jolanta DULEVIČIENĖ</v>
      </c>
      <c r="E42" s="6">
        <f>'Grand Prix 2016'!E43</f>
        <v>1967</v>
      </c>
      <c r="F42" s="16">
        <v>0</v>
      </c>
      <c r="G42" s="66">
        <f>F42/25</f>
        <v>0</v>
      </c>
      <c r="H42" s="58">
        <f>G42*15</f>
        <v>0</v>
      </c>
      <c r="I42" s="6">
        <v>0</v>
      </c>
    </row>
    <row r="43" spans="1:9" x14ac:dyDescent="0.25">
      <c r="B43" s="6"/>
      <c r="C43" s="6" t="str">
        <f>'Grand Prix 2016'!C44</f>
        <v>M54</v>
      </c>
      <c r="D43" s="67" t="str">
        <f>'Grand Prix 2016'!D44</f>
        <v>Ilze AIGARE</v>
      </c>
      <c r="E43" s="6">
        <f>'Grand Prix 2016'!E44</f>
        <v>1965</v>
      </c>
      <c r="F43" s="16">
        <v>0</v>
      </c>
      <c r="G43" s="66">
        <f>F43/25</f>
        <v>0</v>
      </c>
      <c r="H43" s="58">
        <f>G43*15</f>
        <v>0</v>
      </c>
      <c r="I43" s="6">
        <v>0</v>
      </c>
    </row>
    <row r="44" spans="1:9" x14ac:dyDescent="0.25">
      <c r="B44" s="6"/>
      <c r="C44" s="6" t="str">
        <f>'Grand Prix 2016'!C45</f>
        <v>V24</v>
      </c>
      <c r="D44" s="67" t="str">
        <f>'Grand Prix 2016'!D45</f>
        <v>Arvis AIGARS</v>
      </c>
      <c r="E44" s="6">
        <f>'Grand Prix 2016'!E45</f>
        <v>1997</v>
      </c>
      <c r="F44" s="16">
        <v>0</v>
      </c>
      <c r="G44" s="66">
        <f>F44/50</f>
        <v>0</v>
      </c>
      <c r="H44" s="58">
        <f>G44*15</f>
        <v>0</v>
      </c>
      <c r="I44" s="6">
        <v>0</v>
      </c>
    </row>
    <row r="45" spans="1:9" x14ac:dyDescent="0.25">
      <c r="B45" s="6"/>
      <c r="C45" s="6" t="str">
        <f>'Grand Prix 2016'!C46</f>
        <v>M64</v>
      </c>
      <c r="D45" s="67" t="str">
        <f>'Grand Prix 2016'!D46</f>
        <v>Birutė STATKEVIČIENĖ</v>
      </c>
      <c r="E45" s="6">
        <f>'Grand Prix 2016'!E46</f>
        <v>1953</v>
      </c>
      <c r="F45" s="16">
        <v>0</v>
      </c>
      <c r="G45" s="66">
        <f>F45/50</f>
        <v>0</v>
      </c>
      <c r="H45" s="58">
        <f>G45*15</f>
        <v>0</v>
      </c>
      <c r="I45" s="6">
        <v>0</v>
      </c>
    </row>
    <row r="46" spans="1:9" x14ac:dyDescent="0.25">
      <c r="B46" s="71" t="s">
        <v>5</v>
      </c>
      <c r="C46" s="71"/>
      <c r="D46" s="71"/>
      <c r="E46" s="71"/>
      <c r="F46" s="71"/>
      <c r="G46" s="71"/>
      <c r="H46" s="71"/>
      <c r="I46" s="60">
        <f>SUM(I42:I45)</f>
        <v>0</v>
      </c>
    </row>
    <row r="48" spans="1:9" x14ac:dyDescent="0.25">
      <c r="A48" s="1">
        <v>6</v>
      </c>
      <c r="B48" s="74" t="str">
        <f>'Grand Prix 2016'!B50:I50</f>
        <v>Komanda "DELFINAS"</v>
      </c>
      <c r="C48" s="74"/>
      <c r="D48" s="74"/>
      <c r="E48" s="74"/>
      <c r="F48" s="74"/>
      <c r="G48" s="74"/>
      <c r="H48" s="74"/>
      <c r="I48" s="74"/>
    </row>
    <row r="50" spans="1:10" ht="42.75" x14ac:dyDescent="0.25">
      <c r="B50" s="48" t="s">
        <v>38</v>
      </c>
      <c r="C50" s="49" t="s">
        <v>10</v>
      </c>
      <c r="D50" s="69" t="s">
        <v>0</v>
      </c>
      <c r="E50" s="48" t="s">
        <v>1</v>
      </c>
      <c r="F50" s="50" t="s">
        <v>11</v>
      </c>
      <c r="G50" s="65" t="s">
        <v>2</v>
      </c>
      <c r="H50" s="56" t="s">
        <v>3</v>
      </c>
      <c r="I50" s="59" t="s">
        <v>4</v>
      </c>
    </row>
    <row r="51" spans="1:10" x14ac:dyDescent="0.25">
      <c r="B51" s="6"/>
      <c r="C51" s="6" t="str">
        <f>'Grand Prix 2016'!C53</f>
        <v>V59</v>
      </c>
      <c r="D51" s="67" t="str">
        <f>'Grand Prix 2016'!D53</f>
        <v>Eduardas BABELIS</v>
      </c>
      <c r="E51" s="6">
        <f>'Grand Prix 2016'!E53</f>
        <v>1961</v>
      </c>
      <c r="F51" s="16">
        <v>0</v>
      </c>
      <c r="G51" s="66">
        <f>F51/50</f>
        <v>0</v>
      </c>
      <c r="H51" s="58">
        <f>G51*15</f>
        <v>0</v>
      </c>
      <c r="I51" s="6">
        <v>0</v>
      </c>
      <c r="J51" s="46"/>
    </row>
    <row r="52" spans="1:10" x14ac:dyDescent="0.25">
      <c r="B52" s="6"/>
      <c r="C52" s="6" t="str">
        <f>'Grand Prix 2016'!C54</f>
        <v>M49</v>
      </c>
      <c r="D52" s="67" t="str">
        <f>'Grand Prix 2016'!D54</f>
        <v>Aušra GRABAUSKIENĖ</v>
      </c>
      <c r="E52" s="6">
        <f>'Grand Prix 2016'!E54</f>
        <v>1969</v>
      </c>
      <c r="F52" s="16">
        <v>0</v>
      </c>
      <c r="G52" s="66">
        <f>F52/25</f>
        <v>0</v>
      </c>
      <c r="H52" s="58">
        <f>G52*15</f>
        <v>0</v>
      </c>
      <c r="I52" s="6">
        <v>0</v>
      </c>
    </row>
    <row r="53" spans="1:10" x14ac:dyDescent="0.25">
      <c r="B53" s="6"/>
      <c r="C53" s="6" t="str">
        <f>'Grand Prix 2016'!C55</f>
        <v>V17</v>
      </c>
      <c r="D53" s="67" t="str">
        <f>'Grand Prix 2016'!D55</f>
        <v>Dominykas LŪŠYS</v>
      </c>
      <c r="E53" s="6">
        <f>'Grand Prix 2016'!E55</f>
        <v>1995</v>
      </c>
      <c r="F53" s="16">
        <v>0</v>
      </c>
      <c r="G53" s="66">
        <f>F53/25</f>
        <v>0</v>
      </c>
      <c r="H53" s="58">
        <f>G53*15</f>
        <v>0</v>
      </c>
      <c r="I53" s="6">
        <v>0</v>
      </c>
    </row>
    <row r="54" spans="1:10" x14ac:dyDescent="0.25">
      <c r="B54" s="6"/>
      <c r="C54" s="6" t="str">
        <f>'Grand Prix 2016'!C56</f>
        <v>V44</v>
      </c>
      <c r="D54" s="67" t="str">
        <f>'Grand Prix 2016'!D56</f>
        <v>Marius JANKAUSKAS</v>
      </c>
      <c r="E54" s="6">
        <f>'Grand Prix 2016'!E56</f>
        <v>1972</v>
      </c>
      <c r="F54" s="16">
        <v>0</v>
      </c>
      <c r="G54" s="66">
        <f>F54/25</f>
        <v>0</v>
      </c>
      <c r="H54" s="58">
        <f>G54*15</f>
        <v>0</v>
      </c>
      <c r="I54" s="6">
        <v>0</v>
      </c>
    </row>
    <row r="55" spans="1:10" x14ac:dyDescent="0.25">
      <c r="B55" s="71" t="s">
        <v>5</v>
      </c>
      <c r="C55" s="71"/>
      <c r="D55" s="71"/>
      <c r="E55" s="71"/>
      <c r="F55" s="71"/>
      <c r="G55" s="71"/>
      <c r="H55" s="71"/>
      <c r="I55" s="60">
        <f>SUM(I51:I54)</f>
        <v>0</v>
      </c>
    </row>
    <row r="56" spans="1:10" x14ac:dyDescent="0.25">
      <c r="B56" s="14"/>
      <c r="C56" s="14"/>
      <c r="D56" s="70"/>
      <c r="E56" s="14"/>
      <c r="F56" s="14"/>
      <c r="G56" s="44"/>
      <c r="H56" s="14"/>
      <c r="I56" s="15"/>
    </row>
    <row r="57" spans="1:10" x14ac:dyDescent="0.25">
      <c r="A57" s="1">
        <v>7</v>
      </c>
      <c r="B57" s="75" t="str">
        <f>'Grand Prix 2016'!B62:I62</f>
        <v>Komanda "ORCOS"</v>
      </c>
      <c r="C57" s="75"/>
      <c r="D57" s="75"/>
      <c r="E57" s="75"/>
      <c r="F57" s="75"/>
      <c r="G57" s="75"/>
      <c r="H57" s="75"/>
      <c r="I57" s="75"/>
    </row>
    <row r="59" spans="1:10" ht="42.75" x14ac:dyDescent="0.25">
      <c r="B59" s="48" t="s">
        <v>38</v>
      </c>
      <c r="C59" s="49" t="s">
        <v>10</v>
      </c>
      <c r="D59" s="69" t="s">
        <v>0</v>
      </c>
      <c r="E59" s="48" t="s">
        <v>1</v>
      </c>
      <c r="F59" s="50" t="s">
        <v>11</v>
      </c>
      <c r="G59" s="65" t="s">
        <v>2</v>
      </c>
      <c r="H59" s="56" t="s">
        <v>3</v>
      </c>
      <c r="I59" s="59" t="s">
        <v>4</v>
      </c>
    </row>
    <row r="60" spans="1:10" x14ac:dyDescent="0.25">
      <c r="B60" s="6"/>
      <c r="C60" s="6" t="str">
        <f>'Grand Prix 2016'!C65</f>
        <v>V44</v>
      </c>
      <c r="D60" s="67" t="str">
        <f>'Grand Prix 2016'!D65</f>
        <v>Martynas TINFAVIČIUS</v>
      </c>
      <c r="E60" s="6">
        <f>'Grand Prix 2016'!E65</f>
        <v>1974</v>
      </c>
      <c r="F60" s="16">
        <v>0</v>
      </c>
      <c r="G60" s="66">
        <f>F60/25</f>
        <v>0</v>
      </c>
      <c r="H60" s="58">
        <f>G60*15</f>
        <v>0</v>
      </c>
      <c r="I60" s="6">
        <v>0</v>
      </c>
    </row>
    <row r="61" spans="1:10" x14ac:dyDescent="0.25">
      <c r="B61" s="6"/>
      <c r="C61" s="6" t="str">
        <f>'Grand Prix 2016'!C66</f>
        <v>M54</v>
      </c>
      <c r="D61" s="67" t="str">
        <f>'Grand Prix 2016'!D66</f>
        <v>Aida VILIMIENĖ</v>
      </c>
      <c r="E61" s="6">
        <f>'Grand Prix 2016'!E66</f>
        <v>1962</v>
      </c>
      <c r="F61" s="16">
        <v>0</v>
      </c>
      <c r="G61" s="66">
        <f>F61/50</f>
        <v>0</v>
      </c>
      <c r="H61" s="58">
        <f>G61*15</f>
        <v>0</v>
      </c>
      <c r="I61" s="6">
        <v>0</v>
      </c>
    </row>
    <row r="62" spans="1:10" x14ac:dyDescent="0.25">
      <c r="B62" s="6"/>
      <c r="C62" s="6" t="str">
        <f>'Grand Prix 2016'!C67</f>
        <v>V24</v>
      </c>
      <c r="D62" s="67" t="str">
        <f>'Grand Prix 2016'!D67</f>
        <v>Grantas DAPKUS</v>
      </c>
      <c r="E62" s="6">
        <f>'Grand Prix 2016'!E67</f>
        <v>1996</v>
      </c>
      <c r="F62" s="16">
        <v>0</v>
      </c>
      <c r="G62" s="66">
        <f>F62/25</f>
        <v>0</v>
      </c>
      <c r="H62" s="58">
        <f>G62*15</f>
        <v>0</v>
      </c>
      <c r="I62" s="6">
        <v>0</v>
      </c>
    </row>
    <row r="63" spans="1:10" x14ac:dyDescent="0.25">
      <c r="B63" s="6"/>
      <c r="C63" s="6" t="str">
        <f>'Grand Prix 2016'!C68</f>
        <v>V54</v>
      </c>
      <c r="D63" s="67" t="str">
        <f>'Grand Prix 2016'!D68</f>
        <v>Vilmantas KRASAUSKAS</v>
      </c>
      <c r="E63" s="6">
        <f>'Grand Prix 2016'!E68</f>
        <v>1964</v>
      </c>
      <c r="F63" s="16">
        <v>0</v>
      </c>
      <c r="G63" s="66">
        <f>F63/50</f>
        <v>0</v>
      </c>
      <c r="H63" s="58">
        <f>G63*15</f>
        <v>0</v>
      </c>
      <c r="I63" s="6">
        <v>0</v>
      </c>
    </row>
    <row r="64" spans="1:10" x14ac:dyDescent="0.25">
      <c r="B64" s="71" t="s">
        <v>5</v>
      </c>
      <c r="C64" s="71"/>
      <c r="D64" s="71"/>
      <c r="E64" s="71"/>
      <c r="F64" s="71"/>
      <c r="G64" s="71"/>
      <c r="H64" s="71"/>
      <c r="I64" s="60">
        <f>SUM(I60:I63)</f>
        <v>0</v>
      </c>
    </row>
    <row r="65" spans="1:9" x14ac:dyDescent="0.25">
      <c r="B65" s="14"/>
      <c r="C65" s="14"/>
      <c r="D65" s="70"/>
      <c r="E65" s="14"/>
      <c r="F65" s="14"/>
      <c r="G65" s="44"/>
      <c r="H65" s="14"/>
      <c r="I65" s="15"/>
    </row>
    <row r="66" spans="1:9" x14ac:dyDescent="0.25">
      <c r="A66" s="1">
        <v>8</v>
      </c>
      <c r="B66" s="75" t="str">
        <f>'Grand Prix 2016'!B71:I71</f>
        <v>Komanda "PASAKA"</v>
      </c>
      <c r="C66" s="75"/>
      <c r="D66" s="75"/>
      <c r="E66" s="75"/>
      <c r="F66" s="75"/>
      <c r="G66" s="75"/>
      <c r="H66" s="75"/>
      <c r="I66" s="75"/>
    </row>
    <row r="68" spans="1:9" ht="42.75" x14ac:dyDescent="0.25">
      <c r="B68" s="48" t="s">
        <v>38</v>
      </c>
      <c r="C68" s="49" t="s">
        <v>10</v>
      </c>
      <c r="D68" s="69" t="s">
        <v>0</v>
      </c>
      <c r="E68" s="48" t="s">
        <v>1</v>
      </c>
      <c r="F68" s="50" t="s">
        <v>11</v>
      </c>
      <c r="G68" s="65" t="s">
        <v>2</v>
      </c>
      <c r="H68" s="56" t="s">
        <v>3</v>
      </c>
      <c r="I68" s="59" t="s">
        <v>4</v>
      </c>
    </row>
    <row r="69" spans="1:9" x14ac:dyDescent="0.25">
      <c r="B69" s="6"/>
      <c r="C69" s="6" t="str">
        <f>'Grand Prix 2016'!C74</f>
        <v>V65</v>
      </c>
      <c r="D69" s="67" t="str">
        <f>'Grand Prix 2016'!D74</f>
        <v>Viktoras SNIEŠKA</v>
      </c>
      <c r="E69" s="6">
        <f>'Grand Prix 2016'!E74</f>
        <v>1947</v>
      </c>
      <c r="F69" s="16">
        <v>0</v>
      </c>
      <c r="G69" s="66">
        <f>F69/25</f>
        <v>0</v>
      </c>
      <c r="H69" s="58">
        <f>G69*15</f>
        <v>0</v>
      </c>
      <c r="I69" s="6">
        <v>0</v>
      </c>
    </row>
    <row r="70" spans="1:9" x14ac:dyDescent="0.25">
      <c r="B70" s="6"/>
      <c r="C70" s="6" t="str">
        <f>'Grand Prix 2016'!C75</f>
        <v>M17</v>
      </c>
      <c r="D70" s="67" t="str">
        <f>'Grand Prix 2016'!D75</f>
        <v>Greta GATAVECKAITĖ</v>
      </c>
      <c r="E70" s="6">
        <f>'Grand Prix 2016'!E75</f>
        <v>2000</v>
      </c>
      <c r="F70" s="16">
        <v>0</v>
      </c>
      <c r="G70" s="66">
        <f>F70/25</f>
        <v>0</v>
      </c>
      <c r="H70" s="58">
        <f>G70*15</f>
        <v>0</v>
      </c>
      <c r="I70" s="6">
        <v>0</v>
      </c>
    </row>
    <row r="71" spans="1:9" x14ac:dyDescent="0.25">
      <c r="B71" s="6"/>
      <c r="C71" s="6" t="str">
        <f>'Grand Prix 2016'!C76</f>
        <v>V17</v>
      </c>
      <c r="D71" s="67" t="str">
        <f>'Grand Prix 2016'!D76</f>
        <v>Gedvydas MASIULIS</v>
      </c>
      <c r="E71" s="6">
        <f>'Grand Prix 2016'!E76</f>
        <v>2000</v>
      </c>
      <c r="F71" s="16">
        <v>0</v>
      </c>
      <c r="G71" s="66">
        <f>F71/50</f>
        <v>0</v>
      </c>
      <c r="H71" s="58">
        <f>G71*15</f>
        <v>0</v>
      </c>
      <c r="I71" s="6">
        <v>0</v>
      </c>
    </row>
    <row r="72" spans="1:9" x14ac:dyDescent="0.25">
      <c r="B72" s="6"/>
      <c r="C72" s="6" t="str">
        <f>'Grand Prix 2016'!C77</f>
        <v>V17</v>
      </c>
      <c r="D72" s="67" t="str">
        <f>'Grand Prix 2016'!D77</f>
        <v>Deividas IVANAUSKAS</v>
      </c>
      <c r="E72" s="6">
        <f>'Grand Prix 2016'!E77</f>
        <v>1999</v>
      </c>
      <c r="F72" s="16">
        <v>0</v>
      </c>
      <c r="G72" s="66">
        <f>F72/50</f>
        <v>0</v>
      </c>
      <c r="H72" s="58">
        <f>G72*15</f>
        <v>0</v>
      </c>
      <c r="I72" s="6">
        <v>0</v>
      </c>
    </row>
    <row r="73" spans="1:9" x14ac:dyDescent="0.25">
      <c r="B73" s="71" t="s">
        <v>5</v>
      </c>
      <c r="C73" s="71"/>
      <c r="D73" s="71"/>
      <c r="E73" s="71"/>
      <c r="F73" s="71"/>
      <c r="G73" s="71"/>
      <c r="H73" s="71"/>
      <c r="I73" s="60">
        <f>SUM(I69:I72)</f>
        <v>0</v>
      </c>
    </row>
    <row r="75" spans="1:9" x14ac:dyDescent="0.25">
      <c r="A75" s="1">
        <v>9</v>
      </c>
      <c r="B75" s="74" t="e">
        <f>'Grand Prix 2016'!#REF!</f>
        <v>#REF!</v>
      </c>
      <c r="C75" s="74"/>
      <c r="D75" s="74"/>
      <c r="E75" s="74"/>
      <c r="F75" s="74"/>
      <c r="G75" s="74"/>
      <c r="H75" s="74"/>
      <c r="I75" s="74"/>
    </row>
    <row r="77" spans="1:9" ht="42.75" x14ac:dyDescent="0.25">
      <c r="B77" s="48" t="s">
        <v>38</v>
      </c>
      <c r="C77" s="49" t="s">
        <v>10</v>
      </c>
      <c r="D77" s="69" t="s">
        <v>0</v>
      </c>
      <c r="E77" s="48" t="s">
        <v>1</v>
      </c>
      <c r="F77" s="50" t="s">
        <v>11</v>
      </c>
      <c r="G77" s="65" t="s">
        <v>2</v>
      </c>
      <c r="H77" s="56" t="s">
        <v>3</v>
      </c>
      <c r="I77" s="59" t="s">
        <v>4</v>
      </c>
    </row>
    <row r="78" spans="1:9" x14ac:dyDescent="0.25">
      <c r="B78" s="6"/>
      <c r="C78" s="6" t="e">
        <f>'Grand Prix 2016'!#REF!</f>
        <v>#REF!</v>
      </c>
      <c r="D78" s="67" t="e">
        <f>'Grand Prix 2016'!#REF!</f>
        <v>#REF!</v>
      </c>
      <c r="E78" s="6" t="e">
        <f>'Grand Prix 2016'!#REF!</f>
        <v>#REF!</v>
      </c>
      <c r="F78" s="16">
        <v>0</v>
      </c>
      <c r="G78" s="66">
        <f>F78/25</f>
        <v>0</v>
      </c>
      <c r="H78" s="58">
        <f>G78*15</f>
        <v>0</v>
      </c>
      <c r="I78" s="6">
        <v>0</v>
      </c>
    </row>
    <row r="79" spans="1:9" x14ac:dyDescent="0.25">
      <c r="B79" s="6"/>
      <c r="C79" s="6" t="e">
        <f>'Grand Prix 2016'!#REF!</f>
        <v>#REF!</v>
      </c>
      <c r="D79" s="67" t="e">
        <f>'Grand Prix 2016'!#REF!</f>
        <v>#REF!</v>
      </c>
      <c r="E79" s="6" t="e">
        <f>'Grand Prix 2016'!#REF!</f>
        <v>#REF!</v>
      </c>
      <c r="F79" s="16">
        <v>0</v>
      </c>
      <c r="G79" s="66">
        <f>F79/50</f>
        <v>0</v>
      </c>
      <c r="H79" s="58">
        <f>G79*15</f>
        <v>0</v>
      </c>
      <c r="I79" s="6">
        <v>0</v>
      </c>
    </row>
    <row r="80" spans="1:9" x14ac:dyDescent="0.25">
      <c r="B80" s="6"/>
      <c r="C80" s="6" t="e">
        <f>'Grand Prix 2016'!#REF!</f>
        <v>#REF!</v>
      </c>
      <c r="D80" s="67" t="e">
        <f>'Grand Prix 2016'!#REF!</f>
        <v>#REF!</v>
      </c>
      <c r="E80" s="6" t="e">
        <f>'Grand Prix 2016'!#REF!</f>
        <v>#REF!</v>
      </c>
      <c r="F80" s="16">
        <v>0</v>
      </c>
      <c r="G80" s="66">
        <f>F80/25</f>
        <v>0</v>
      </c>
      <c r="H80" s="58">
        <f>G80*15</f>
        <v>0</v>
      </c>
      <c r="I80" s="6">
        <v>0</v>
      </c>
    </row>
    <row r="81" spans="1:9" x14ac:dyDescent="0.25">
      <c r="B81" s="6"/>
      <c r="C81" s="6" t="e">
        <f>'Grand Prix 2016'!#REF!</f>
        <v>#REF!</v>
      </c>
      <c r="D81" s="67" t="e">
        <f>'Grand Prix 2016'!#REF!</f>
        <v>#REF!</v>
      </c>
      <c r="E81" s="6" t="e">
        <f>'Grand Prix 2016'!#REF!</f>
        <v>#REF!</v>
      </c>
      <c r="F81" s="16">
        <v>0</v>
      </c>
      <c r="G81" s="66">
        <f>F81/50</f>
        <v>0</v>
      </c>
      <c r="H81" s="58">
        <f>G81*15</f>
        <v>0</v>
      </c>
      <c r="I81" s="6">
        <v>0</v>
      </c>
    </row>
    <row r="82" spans="1:9" x14ac:dyDescent="0.25">
      <c r="B82" s="71" t="s">
        <v>5</v>
      </c>
      <c r="C82" s="71"/>
      <c r="D82" s="71"/>
      <c r="E82" s="71"/>
      <c r="F82" s="71"/>
      <c r="G82" s="71"/>
      <c r="H82" s="71"/>
      <c r="I82" s="60">
        <f>SUM(I78:I81)</f>
        <v>0</v>
      </c>
    </row>
    <row r="84" spans="1:9" x14ac:dyDescent="0.25">
      <c r="A84" s="1">
        <v>10</v>
      </c>
      <c r="B84" s="75" t="e">
        <f>'Grand Prix 2016'!#REF!</f>
        <v>#REF!</v>
      </c>
      <c r="C84" s="75"/>
      <c r="D84" s="75"/>
      <c r="E84" s="75"/>
      <c r="F84" s="75"/>
      <c r="G84" s="75"/>
      <c r="H84" s="75"/>
      <c r="I84" s="75"/>
    </row>
    <row r="86" spans="1:9" ht="42.75" x14ac:dyDescent="0.25">
      <c r="B86" s="48" t="s">
        <v>38</v>
      </c>
      <c r="C86" s="49" t="s">
        <v>10</v>
      </c>
      <c r="D86" s="69" t="s">
        <v>0</v>
      </c>
      <c r="E86" s="48" t="s">
        <v>1</v>
      </c>
      <c r="F86" s="50" t="s">
        <v>11</v>
      </c>
      <c r="G86" s="65" t="s">
        <v>2</v>
      </c>
      <c r="H86" s="56" t="s">
        <v>3</v>
      </c>
      <c r="I86" s="59" t="s">
        <v>4</v>
      </c>
    </row>
    <row r="87" spans="1:9" x14ac:dyDescent="0.25">
      <c r="B87" s="6"/>
      <c r="C87" s="6" t="e">
        <f>'Grand Prix 2016'!#REF!</f>
        <v>#REF!</v>
      </c>
      <c r="D87" s="67" t="e">
        <f>'Grand Prix 2016'!#REF!</f>
        <v>#REF!</v>
      </c>
      <c r="E87" s="6" t="e">
        <f>'Grand Prix 2016'!#REF!</f>
        <v>#REF!</v>
      </c>
      <c r="F87" s="16">
        <v>0</v>
      </c>
      <c r="G87" s="66">
        <f>F87/25</f>
        <v>0</v>
      </c>
      <c r="H87" s="58">
        <f>G87*15</f>
        <v>0</v>
      </c>
      <c r="I87" s="6">
        <v>0</v>
      </c>
    </row>
    <row r="88" spans="1:9" x14ac:dyDescent="0.25">
      <c r="B88" s="6"/>
      <c r="C88" s="6" t="e">
        <f>'Grand Prix 2016'!#REF!</f>
        <v>#REF!</v>
      </c>
      <c r="D88" s="67" t="e">
        <f>'Grand Prix 2016'!#REF!</f>
        <v>#REF!</v>
      </c>
      <c r="E88" s="6" t="e">
        <f>'Grand Prix 2016'!#REF!</f>
        <v>#REF!</v>
      </c>
      <c r="F88" s="16">
        <v>0</v>
      </c>
      <c r="G88" s="66">
        <f>F88/25</f>
        <v>0</v>
      </c>
      <c r="H88" s="58">
        <f>G88*15</f>
        <v>0</v>
      </c>
      <c r="I88" s="6">
        <v>0</v>
      </c>
    </row>
    <row r="89" spans="1:9" x14ac:dyDescent="0.25">
      <c r="B89" s="6"/>
      <c r="C89" s="6" t="e">
        <f>'Grand Prix 2016'!#REF!</f>
        <v>#REF!</v>
      </c>
      <c r="D89" s="67" t="e">
        <f>'Grand Prix 2016'!#REF!</f>
        <v>#REF!</v>
      </c>
      <c r="E89" s="6" t="e">
        <f>'Grand Prix 2016'!#REF!</f>
        <v>#REF!</v>
      </c>
      <c r="F89" s="16">
        <v>0</v>
      </c>
      <c r="G89" s="66">
        <f>F89/50</f>
        <v>0</v>
      </c>
      <c r="H89" s="58">
        <f>G89*15</f>
        <v>0</v>
      </c>
      <c r="I89" s="6">
        <v>0</v>
      </c>
    </row>
    <row r="90" spans="1:9" x14ac:dyDescent="0.25">
      <c r="B90" s="6"/>
      <c r="C90" s="6" t="e">
        <f>'Grand Prix 2016'!#REF!</f>
        <v>#REF!</v>
      </c>
      <c r="D90" s="67" t="e">
        <f>'Grand Prix 2016'!#REF!</f>
        <v>#REF!</v>
      </c>
      <c r="E90" s="6" t="e">
        <f>'Grand Prix 2016'!#REF!</f>
        <v>#REF!</v>
      </c>
      <c r="F90" s="16">
        <v>0</v>
      </c>
      <c r="G90" s="66">
        <f>F90/50</f>
        <v>0</v>
      </c>
      <c r="H90" s="58">
        <f>G90*15</f>
        <v>0</v>
      </c>
      <c r="I90" s="6">
        <v>0</v>
      </c>
    </row>
    <row r="91" spans="1:9" x14ac:dyDescent="0.25">
      <c r="B91" s="71" t="s">
        <v>5</v>
      </c>
      <c r="C91" s="71"/>
      <c r="D91" s="71"/>
      <c r="E91" s="71"/>
      <c r="F91" s="71"/>
      <c r="G91" s="71"/>
      <c r="H91" s="71"/>
      <c r="I91" s="60">
        <f>SUM(I87:I90)</f>
        <v>0</v>
      </c>
    </row>
    <row r="93" spans="1:9" x14ac:dyDescent="0.25">
      <c r="A93" s="1">
        <v>11</v>
      </c>
      <c r="B93" s="74" t="e">
        <f>'Grand Prix 2016'!#REF!</f>
        <v>#REF!</v>
      </c>
      <c r="C93" s="74"/>
      <c r="D93" s="74"/>
      <c r="E93" s="74"/>
      <c r="F93" s="74"/>
      <c r="G93" s="74"/>
      <c r="H93" s="74"/>
      <c r="I93" s="74"/>
    </row>
    <row r="95" spans="1:9" ht="42.75" x14ac:dyDescent="0.25">
      <c r="B95" s="48" t="s">
        <v>38</v>
      </c>
      <c r="C95" s="49" t="s">
        <v>10</v>
      </c>
      <c r="D95" s="69" t="s">
        <v>0</v>
      </c>
      <c r="E95" s="48" t="s">
        <v>1</v>
      </c>
      <c r="F95" s="50" t="s">
        <v>11</v>
      </c>
      <c r="G95" s="65" t="s">
        <v>2</v>
      </c>
      <c r="H95" s="56" t="s">
        <v>3</v>
      </c>
      <c r="I95" s="59" t="s">
        <v>4</v>
      </c>
    </row>
    <row r="96" spans="1:9" x14ac:dyDescent="0.25">
      <c r="B96" s="6"/>
      <c r="C96" s="6" t="e">
        <f>'Grand Prix 2016'!#REF!</f>
        <v>#REF!</v>
      </c>
      <c r="D96" s="67" t="e">
        <f>'Grand Prix 2016'!#REF!</f>
        <v>#REF!</v>
      </c>
      <c r="E96" s="6" t="e">
        <f>'Grand Prix 2016'!#REF!</f>
        <v>#REF!</v>
      </c>
      <c r="F96" s="16">
        <v>0</v>
      </c>
      <c r="G96" s="66">
        <f>F96/20</f>
        <v>0</v>
      </c>
      <c r="H96" s="58">
        <f>G96*15</f>
        <v>0</v>
      </c>
      <c r="I96" s="6">
        <v>0</v>
      </c>
    </row>
    <row r="97" spans="1:9" x14ac:dyDescent="0.25">
      <c r="B97" s="6"/>
      <c r="C97" s="6" t="e">
        <f>'Grand Prix 2016'!#REF!</f>
        <v>#REF!</v>
      </c>
      <c r="D97" s="67" t="e">
        <f>'Grand Prix 2016'!#REF!</f>
        <v>#REF!</v>
      </c>
      <c r="E97" s="6" t="e">
        <f>'Grand Prix 2016'!#REF!</f>
        <v>#REF!</v>
      </c>
      <c r="F97" s="16">
        <v>0</v>
      </c>
      <c r="G97" s="66">
        <f t="shared" ref="G97:G99" si="0">F97/20</f>
        <v>0</v>
      </c>
      <c r="H97" s="58">
        <f>G97*15</f>
        <v>0</v>
      </c>
      <c r="I97" s="6">
        <v>0</v>
      </c>
    </row>
    <row r="98" spans="1:9" x14ac:dyDescent="0.25">
      <c r="B98" s="6"/>
      <c r="C98" s="6" t="e">
        <f>'Grand Prix 2016'!#REF!</f>
        <v>#REF!</v>
      </c>
      <c r="D98" s="67" t="e">
        <f>'Grand Prix 2016'!#REF!</f>
        <v>#REF!</v>
      </c>
      <c r="E98" s="6" t="e">
        <f>'Grand Prix 2016'!#REF!</f>
        <v>#REF!</v>
      </c>
      <c r="F98" s="16">
        <v>0</v>
      </c>
      <c r="G98" s="66">
        <f t="shared" si="0"/>
        <v>0</v>
      </c>
      <c r="H98" s="58">
        <f>G98*15</f>
        <v>0</v>
      </c>
      <c r="I98" s="6">
        <v>0</v>
      </c>
    </row>
    <row r="99" spans="1:9" x14ac:dyDescent="0.25">
      <c r="B99" s="6"/>
      <c r="C99" s="6" t="e">
        <f>'Grand Prix 2016'!#REF!</f>
        <v>#REF!</v>
      </c>
      <c r="D99" s="67" t="e">
        <f>'Grand Prix 2016'!#REF!</f>
        <v>#REF!</v>
      </c>
      <c r="E99" s="6" t="e">
        <f>'Grand Prix 2016'!#REF!</f>
        <v>#REF!</v>
      </c>
      <c r="F99" s="16">
        <v>0</v>
      </c>
      <c r="G99" s="66">
        <f t="shared" si="0"/>
        <v>0</v>
      </c>
      <c r="H99" s="58">
        <f>G99*15</f>
        <v>0</v>
      </c>
      <c r="I99" s="6">
        <v>0</v>
      </c>
    </row>
    <row r="100" spans="1:9" x14ac:dyDescent="0.25">
      <c r="B100" s="71" t="s">
        <v>5</v>
      </c>
      <c r="C100" s="71"/>
      <c r="D100" s="71"/>
      <c r="E100" s="71"/>
      <c r="F100" s="71"/>
      <c r="G100" s="71"/>
      <c r="H100" s="71"/>
      <c r="I100" s="60">
        <f>SUM(I96:I99)</f>
        <v>0</v>
      </c>
    </row>
    <row r="102" spans="1:9" x14ac:dyDescent="0.25">
      <c r="A102" s="1">
        <v>12</v>
      </c>
      <c r="B102" s="74" t="e">
        <f>'Grand Prix 2016'!#REF!</f>
        <v>#REF!</v>
      </c>
      <c r="C102" s="74"/>
      <c r="D102" s="74"/>
      <c r="E102" s="74"/>
      <c r="F102" s="74"/>
      <c r="G102" s="74"/>
      <c r="H102" s="74"/>
      <c r="I102" s="74"/>
    </row>
    <row r="104" spans="1:9" ht="42.75" x14ac:dyDescent="0.25">
      <c r="B104" s="48" t="s">
        <v>38</v>
      </c>
      <c r="C104" s="49" t="s">
        <v>10</v>
      </c>
      <c r="D104" s="69" t="s">
        <v>0</v>
      </c>
      <c r="E104" s="48" t="s">
        <v>1</v>
      </c>
      <c r="F104" s="50" t="s">
        <v>11</v>
      </c>
      <c r="G104" s="65" t="s">
        <v>2</v>
      </c>
      <c r="H104" s="56" t="s">
        <v>3</v>
      </c>
      <c r="I104" s="59" t="s">
        <v>4</v>
      </c>
    </row>
    <row r="105" spans="1:9" x14ac:dyDescent="0.25">
      <c r="B105" s="6"/>
      <c r="C105" s="6" t="e">
        <f>'Grand Prix 2016'!#REF!</f>
        <v>#REF!</v>
      </c>
      <c r="D105" s="67" t="e">
        <f>'Grand Prix 2016'!#REF!</f>
        <v>#REF!</v>
      </c>
      <c r="E105" s="6" t="e">
        <f>'Grand Prix 2016'!#REF!</f>
        <v>#REF!</v>
      </c>
      <c r="F105" s="16">
        <v>0</v>
      </c>
      <c r="G105" s="66">
        <f>F105/50</f>
        <v>0</v>
      </c>
      <c r="H105" s="58">
        <f>G105*15</f>
        <v>0</v>
      </c>
      <c r="I105" s="6">
        <v>0</v>
      </c>
    </row>
    <row r="106" spans="1:9" x14ac:dyDescent="0.25">
      <c r="B106" s="6"/>
      <c r="C106" s="6" t="e">
        <f>'Grand Prix 2016'!#REF!</f>
        <v>#REF!</v>
      </c>
      <c r="D106" s="67" t="e">
        <f>'Grand Prix 2016'!#REF!</f>
        <v>#REF!</v>
      </c>
      <c r="E106" s="6" t="e">
        <f>'Grand Prix 2016'!#REF!</f>
        <v>#REF!</v>
      </c>
      <c r="F106" s="16">
        <v>0</v>
      </c>
      <c r="G106" s="66">
        <f>F106/50</f>
        <v>0</v>
      </c>
      <c r="H106" s="58">
        <f>G106*15</f>
        <v>0</v>
      </c>
      <c r="I106" s="6">
        <v>0</v>
      </c>
    </row>
    <row r="107" spans="1:9" x14ac:dyDescent="0.25">
      <c r="B107" s="6"/>
      <c r="C107" s="6" t="e">
        <f>'Grand Prix 2016'!#REF!</f>
        <v>#REF!</v>
      </c>
      <c r="D107" s="67" t="e">
        <f>'Grand Prix 2016'!#REF!</f>
        <v>#REF!</v>
      </c>
      <c r="E107" s="6" t="e">
        <f>'Grand Prix 2016'!#REF!</f>
        <v>#REF!</v>
      </c>
      <c r="F107" s="16">
        <v>0</v>
      </c>
      <c r="G107" s="66">
        <f>F107/25</f>
        <v>0</v>
      </c>
      <c r="H107" s="58">
        <f>G107*15</f>
        <v>0</v>
      </c>
      <c r="I107" s="6">
        <v>0</v>
      </c>
    </row>
    <row r="108" spans="1:9" x14ac:dyDescent="0.25">
      <c r="B108" s="6"/>
      <c r="C108" s="6" t="e">
        <f>'Grand Prix 2016'!#REF!</f>
        <v>#REF!</v>
      </c>
      <c r="D108" s="67" t="e">
        <f>'Grand Prix 2016'!#REF!</f>
        <v>#REF!</v>
      </c>
      <c r="E108" s="6" t="e">
        <f>'Grand Prix 2016'!#REF!</f>
        <v>#REF!</v>
      </c>
      <c r="F108" s="16">
        <v>0</v>
      </c>
      <c r="G108" s="66">
        <f>F108/25</f>
        <v>0</v>
      </c>
      <c r="H108" s="58">
        <f>G108*15</f>
        <v>0</v>
      </c>
      <c r="I108" s="6">
        <v>0</v>
      </c>
    </row>
    <row r="109" spans="1:9" x14ac:dyDescent="0.25">
      <c r="B109" s="71" t="s">
        <v>5</v>
      </c>
      <c r="C109" s="71"/>
      <c r="D109" s="71"/>
      <c r="E109" s="71"/>
      <c r="F109" s="71"/>
      <c r="G109" s="71"/>
      <c r="H109" s="71"/>
      <c r="I109" s="60">
        <f>SUM(I105:I108)</f>
        <v>0</v>
      </c>
    </row>
    <row r="111" spans="1:9" x14ac:dyDescent="0.25">
      <c r="A111" s="1">
        <v>13</v>
      </c>
      <c r="B111" s="74" t="e">
        <f>'Grand Prix 2016'!#REF!</f>
        <v>#REF!</v>
      </c>
      <c r="C111" s="74"/>
      <c r="D111" s="74"/>
      <c r="E111" s="74"/>
      <c r="F111" s="74"/>
      <c r="G111" s="74"/>
      <c r="H111" s="74"/>
      <c r="I111" s="74"/>
    </row>
    <row r="113" spans="1:9" ht="42.75" x14ac:dyDescent="0.25">
      <c r="B113" s="48" t="s">
        <v>38</v>
      </c>
      <c r="C113" s="49" t="s">
        <v>10</v>
      </c>
      <c r="D113" s="69" t="s">
        <v>0</v>
      </c>
      <c r="E113" s="48" t="s">
        <v>1</v>
      </c>
      <c r="F113" s="50" t="s">
        <v>11</v>
      </c>
      <c r="G113" s="65" t="s">
        <v>2</v>
      </c>
      <c r="H113" s="56" t="s">
        <v>3</v>
      </c>
      <c r="I113" s="59" t="s">
        <v>4</v>
      </c>
    </row>
    <row r="114" spans="1:9" x14ac:dyDescent="0.25">
      <c r="B114" s="6"/>
      <c r="C114" s="6" t="e">
        <f>'Grand Prix 2016'!#REF!</f>
        <v>#REF!</v>
      </c>
      <c r="D114" s="67" t="e">
        <f>'Grand Prix 2016'!#REF!</f>
        <v>#REF!</v>
      </c>
      <c r="E114" s="6" t="e">
        <f>'Grand Prix 2016'!#REF!</f>
        <v>#REF!</v>
      </c>
      <c r="F114" s="16">
        <v>0</v>
      </c>
      <c r="G114" s="66">
        <f>F114/20</f>
        <v>0</v>
      </c>
      <c r="H114" s="58">
        <f>G114*15</f>
        <v>0</v>
      </c>
      <c r="I114" s="6">
        <v>0</v>
      </c>
    </row>
    <row r="115" spans="1:9" x14ac:dyDescent="0.25">
      <c r="B115" s="6"/>
      <c r="C115" s="6" t="e">
        <f>'Grand Prix 2016'!#REF!</f>
        <v>#REF!</v>
      </c>
      <c r="D115" s="67" t="e">
        <f>'Grand Prix 2016'!#REF!</f>
        <v>#REF!</v>
      </c>
      <c r="E115" s="6" t="e">
        <f>'Grand Prix 2016'!#REF!</f>
        <v>#REF!</v>
      </c>
      <c r="F115" s="16">
        <v>0</v>
      </c>
      <c r="G115" s="66">
        <f t="shared" ref="G115:G117" si="1">F115/20</f>
        <v>0</v>
      </c>
      <c r="H115" s="58">
        <f>G115*15</f>
        <v>0</v>
      </c>
      <c r="I115" s="6">
        <v>0</v>
      </c>
    </row>
    <row r="116" spans="1:9" x14ac:dyDescent="0.25">
      <c r="B116" s="6"/>
      <c r="C116" s="6" t="e">
        <f>'Grand Prix 2016'!#REF!</f>
        <v>#REF!</v>
      </c>
      <c r="D116" s="67" t="e">
        <f>'Grand Prix 2016'!#REF!</f>
        <v>#REF!</v>
      </c>
      <c r="E116" s="6" t="e">
        <f>'Grand Prix 2016'!#REF!</f>
        <v>#REF!</v>
      </c>
      <c r="F116" s="16">
        <v>0</v>
      </c>
      <c r="G116" s="66">
        <f>F116/50</f>
        <v>0</v>
      </c>
      <c r="H116" s="58">
        <f>G116*15</f>
        <v>0</v>
      </c>
      <c r="I116" s="6">
        <v>0</v>
      </c>
    </row>
    <row r="117" spans="1:9" x14ac:dyDescent="0.25">
      <c r="B117" s="6"/>
      <c r="C117" s="6" t="e">
        <f>'Grand Prix 2016'!#REF!</f>
        <v>#REF!</v>
      </c>
      <c r="D117" s="67" t="e">
        <f>'Grand Prix 2016'!#REF!</f>
        <v>#REF!</v>
      </c>
      <c r="E117" s="6" t="e">
        <f>'Grand Prix 2016'!#REF!</f>
        <v>#REF!</v>
      </c>
      <c r="F117" s="16">
        <v>0</v>
      </c>
      <c r="G117" s="66">
        <f t="shared" si="1"/>
        <v>0</v>
      </c>
      <c r="H117" s="58">
        <f>G117*15</f>
        <v>0</v>
      </c>
      <c r="I117" s="6">
        <v>0</v>
      </c>
    </row>
    <row r="118" spans="1:9" ht="15.75" thickBot="1" x14ac:dyDescent="0.3">
      <c r="B118" s="76" t="s">
        <v>5</v>
      </c>
      <c r="C118" s="77"/>
      <c r="D118" s="77"/>
      <c r="E118" s="77"/>
      <c r="F118" s="77"/>
      <c r="G118" s="77"/>
      <c r="H118" s="77"/>
      <c r="I118" s="11">
        <f>SUM(I114:I117)</f>
        <v>0</v>
      </c>
    </row>
    <row r="121" spans="1:9" x14ac:dyDescent="0.25">
      <c r="A121" s="1">
        <v>14</v>
      </c>
      <c r="B121" s="74" t="e">
        <f>'Grand Prix 2016'!#REF!</f>
        <v>#REF!</v>
      </c>
      <c r="C121" s="74"/>
      <c r="D121" s="74"/>
      <c r="E121" s="74"/>
      <c r="F121" s="74"/>
      <c r="G121" s="74"/>
      <c r="H121" s="74"/>
      <c r="I121" s="74"/>
    </row>
    <row r="123" spans="1:9" ht="42.75" x14ac:dyDescent="0.25">
      <c r="B123" s="48" t="s">
        <v>38</v>
      </c>
      <c r="C123" s="49" t="s">
        <v>10</v>
      </c>
      <c r="D123" s="69" t="s">
        <v>0</v>
      </c>
      <c r="E123" s="48" t="s">
        <v>1</v>
      </c>
      <c r="F123" s="50" t="s">
        <v>11</v>
      </c>
      <c r="G123" s="65" t="s">
        <v>2</v>
      </c>
      <c r="H123" s="56" t="s">
        <v>3</v>
      </c>
      <c r="I123" s="59" t="s">
        <v>4</v>
      </c>
    </row>
    <row r="124" spans="1:9" x14ac:dyDescent="0.25">
      <c r="B124" s="6"/>
      <c r="C124" s="6" t="e">
        <f>'Grand Prix 2016'!#REF!</f>
        <v>#REF!</v>
      </c>
      <c r="D124" s="67" t="e">
        <f>'Grand Prix 2016'!#REF!</f>
        <v>#REF!</v>
      </c>
      <c r="E124" s="6" t="e">
        <f>'Grand Prix 2016'!#REF!</f>
        <v>#REF!</v>
      </c>
      <c r="F124" s="16">
        <v>0</v>
      </c>
      <c r="G124" s="66">
        <f>F124/50</f>
        <v>0</v>
      </c>
      <c r="H124" s="58">
        <f>G124*15</f>
        <v>0</v>
      </c>
      <c r="I124" s="6">
        <v>0</v>
      </c>
    </row>
    <row r="125" spans="1:9" x14ac:dyDescent="0.25">
      <c r="B125" s="6"/>
      <c r="C125" s="6" t="e">
        <f>'Grand Prix 2016'!#REF!</f>
        <v>#REF!</v>
      </c>
      <c r="D125" s="67" t="e">
        <f>'Grand Prix 2016'!#REF!</f>
        <v>#REF!</v>
      </c>
      <c r="E125" s="6" t="e">
        <f>'Grand Prix 2016'!#REF!</f>
        <v>#REF!</v>
      </c>
      <c r="F125" s="16">
        <v>0</v>
      </c>
      <c r="G125" s="66">
        <f>F125/25</f>
        <v>0</v>
      </c>
      <c r="H125" s="58">
        <f>G125*15</f>
        <v>0</v>
      </c>
      <c r="I125" s="6">
        <v>0</v>
      </c>
    </row>
    <row r="126" spans="1:9" x14ac:dyDescent="0.25">
      <c r="B126" s="6"/>
      <c r="C126" s="6" t="e">
        <f>'Grand Prix 2016'!#REF!</f>
        <v>#REF!</v>
      </c>
      <c r="D126" s="67" t="e">
        <f>'Grand Prix 2016'!#REF!</f>
        <v>#REF!</v>
      </c>
      <c r="E126" s="6" t="e">
        <f>'Grand Prix 2016'!#REF!</f>
        <v>#REF!</v>
      </c>
      <c r="F126" s="16">
        <v>0</v>
      </c>
      <c r="G126" s="66">
        <f>F126/50</f>
        <v>0</v>
      </c>
      <c r="H126" s="58">
        <f>G126*15</f>
        <v>0</v>
      </c>
      <c r="I126" s="6">
        <v>0</v>
      </c>
    </row>
    <row r="127" spans="1:9" x14ac:dyDescent="0.25">
      <c r="B127" s="6"/>
      <c r="C127" s="6" t="e">
        <f>'Grand Prix 2016'!#REF!</f>
        <v>#REF!</v>
      </c>
      <c r="D127" s="67" t="e">
        <f>'Grand Prix 2016'!#REF!</f>
        <v>#REF!</v>
      </c>
      <c r="E127" s="6" t="e">
        <f>'Grand Prix 2016'!#REF!</f>
        <v>#REF!</v>
      </c>
      <c r="F127" s="16">
        <v>0</v>
      </c>
      <c r="G127" s="66">
        <f>F127/25</f>
        <v>0</v>
      </c>
      <c r="H127" s="58">
        <f>G127*15</f>
        <v>0</v>
      </c>
      <c r="I127" s="6">
        <v>0</v>
      </c>
    </row>
    <row r="128" spans="1:9" x14ac:dyDescent="0.25">
      <c r="B128" s="71" t="s">
        <v>5</v>
      </c>
      <c r="C128" s="71"/>
      <c r="D128" s="71"/>
      <c r="E128" s="71"/>
      <c r="F128" s="71"/>
      <c r="G128" s="71"/>
      <c r="H128" s="71"/>
      <c r="I128" s="60">
        <f>SUM(I124:I127)</f>
        <v>0</v>
      </c>
    </row>
  </sheetData>
  <mergeCells count="28">
    <mergeCell ref="B128:H128"/>
    <mergeCell ref="B102:I102"/>
    <mergeCell ref="B109:H109"/>
    <mergeCell ref="B111:I111"/>
    <mergeCell ref="B118:H118"/>
    <mergeCell ref="B121:I121"/>
    <mergeCell ref="B91:H91"/>
    <mergeCell ref="B93:I93"/>
    <mergeCell ref="B100:H100"/>
    <mergeCell ref="B48:I48"/>
    <mergeCell ref="B55:H55"/>
    <mergeCell ref="B57:I57"/>
    <mergeCell ref="B64:H64"/>
    <mergeCell ref="B66:I66"/>
    <mergeCell ref="B73:H73"/>
    <mergeCell ref="B75:I75"/>
    <mergeCell ref="B82:H82"/>
    <mergeCell ref="B84:I84"/>
    <mergeCell ref="B46:H46"/>
    <mergeCell ref="B3:I3"/>
    <mergeCell ref="B10:H10"/>
    <mergeCell ref="B12:I12"/>
    <mergeCell ref="B19:H19"/>
    <mergeCell ref="B21:I21"/>
    <mergeCell ref="B28:H28"/>
    <mergeCell ref="B30:I30"/>
    <mergeCell ref="B37:H37"/>
    <mergeCell ref="B39:I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Grand Prix lentele</vt:lpstr>
      <vt:lpstr>Grand Prix 2016</vt:lpstr>
      <vt:lpstr>Lampedžiai 2016</vt:lpstr>
      <vt:lpstr>Plateliai 2016</vt:lpstr>
      <vt:lpstr>Sudeikiai 2016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KTU</dc:creator>
  <cp:lastModifiedBy>KTU</cp:lastModifiedBy>
  <cp:lastPrinted>2016-07-05T10:49:36Z</cp:lastPrinted>
  <dcterms:created xsi:type="dcterms:W3CDTF">2014-06-30T19:03:38Z</dcterms:created>
  <dcterms:modified xsi:type="dcterms:W3CDTF">2016-07-08T12:37:38Z</dcterms:modified>
</cp:coreProperties>
</file>